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F20E180-8773-4AEC-8B1E-325D179C9A4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ash Book until Financial End" sheetId="2" r:id="rId1"/>
    <sheet name="Budget to date" sheetId="4" r:id="rId2"/>
    <sheet name="Bank Rec Master" sheetId="3" r:id="rId3"/>
    <sheet name="Drop Downs" sheetId="5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H53" i="2"/>
  <c r="G53" i="2"/>
  <c r="F53" i="2"/>
  <c r="D45" i="4" l="1"/>
  <c r="D44" i="4"/>
  <c r="D39" i="4"/>
  <c r="D34" i="4"/>
  <c r="D35" i="4"/>
  <c r="D36" i="4"/>
  <c r="D33" i="4"/>
  <c r="D30" i="4"/>
  <c r="D29" i="4"/>
  <c r="D27" i="4"/>
  <c r="D26" i="4"/>
  <c r="D25" i="4"/>
  <c r="D23" i="4"/>
  <c r="D22" i="4"/>
  <c r="D19" i="4"/>
  <c r="D18" i="4"/>
  <c r="C131" i="3" l="1"/>
  <c r="C90" i="3" l="1"/>
  <c r="D90" i="3" s="1"/>
  <c r="H5" i="2"/>
  <c r="H4" i="2"/>
  <c r="H20" i="2" l="1"/>
  <c r="D46" i="4" s="1"/>
  <c r="H14" i="2"/>
  <c r="H13" i="2"/>
  <c r="D24" i="4" s="1"/>
  <c r="H12" i="2"/>
  <c r="C70" i="3"/>
  <c r="D70" i="3" s="1"/>
  <c r="D28" i="4" l="1"/>
  <c r="C50" i="3"/>
  <c r="C30" i="3"/>
  <c r="D30" i="3" s="1"/>
  <c r="D3" i="4" l="1"/>
  <c r="H3" i="2"/>
  <c r="H7" i="2" s="1"/>
  <c r="F46" i="4" l="1"/>
  <c r="H47" i="4" s="1"/>
  <c r="F44" i="4"/>
  <c r="F39" i="4"/>
  <c r="F36" i="4"/>
  <c r="F35" i="4"/>
  <c r="H37" i="4" s="1"/>
  <c r="F34" i="4"/>
  <c r="F30" i="4"/>
  <c r="F27" i="4"/>
  <c r="F26" i="4"/>
  <c r="F25" i="4"/>
  <c r="F24" i="4"/>
  <c r="F23" i="4"/>
  <c r="F22" i="4"/>
  <c r="F19" i="4"/>
  <c r="F18" i="4"/>
  <c r="F11" i="4"/>
  <c r="D6" i="4"/>
  <c r="F6" i="4" s="1"/>
  <c r="D5" i="4"/>
  <c r="F5" i="4" s="1"/>
  <c r="F29" i="4"/>
  <c r="F48" i="4"/>
  <c r="E47" i="4"/>
  <c r="E37" i="4"/>
  <c r="H31" i="4"/>
  <c r="E31" i="4"/>
  <c r="F28" i="4"/>
  <c r="H20" i="4"/>
  <c r="E20" i="4"/>
  <c r="H13" i="4"/>
  <c r="E13" i="4"/>
  <c r="H7" i="4"/>
  <c r="H8" i="4" s="1"/>
  <c r="E7" i="4"/>
  <c r="E8" i="4" s="1"/>
  <c r="F3" i="4"/>
  <c r="H14" i="4" l="1"/>
  <c r="H41" i="4"/>
  <c r="H49" i="4" s="1"/>
  <c r="D37" i="4"/>
  <c r="F37" i="4" s="1"/>
  <c r="F13" i="4"/>
  <c r="D47" i="4"/>
  <c r="F47" i="4" s="1"/>
  <c r="E41" i="4"/>
  <c r="E49" i="4" s="1"/>
  <c r="F45" i="4"/>
  <c r="D31" i="4"/>
  <c r="F31" i="4" s="1"/>
  <c r="D7" i="4"/>
  <c r="E14" i="4"/>
  <c r="D20" i="4"/>
  <c r="F20" i="4" s="1"/>
  <c r="F33" i="4"/>
  <c r="D8" i="4" l="1"/>
  <c r="F8" i="4" s="1"/>
  <c r="F7" i="4"/>
  <c r="D41" i="4"/>
  <c r="D14" i="4"/>
  <c r="F14" i="4" s="1"/>
  <c r="C231" i="3"/>
  <c r="C211" i="3"/>
  <c r="C191" i="3"/>
  <c r="D191" i="3" s="1"/>
  <c r="C171" i="3"/>
  <c r="D171" i="3" s="1"/>
  <c r="C151" i="3"/>
  <c r="D151" i="3" s="1"/>
  <c r="D131" i="3"/>
  <c r="C110" i="3"/>
  <c r="D110" i="3" s="1"/>
  <c r="D50" i="3"/>
  <c r="C10" i="3"/>
  <c r="D10" i="3" s="1"/>
  <c r="D49" i="4" l="1"/>
  <c r="F41" i="4"/>
  <c r="F49" i="4" l="1"/>
</calcChain>
</file>

<file path=xl/sharedStrings.xml><?xml version="1.0" encoding="utf-8"?>
<sst xmlns="http://schemas.openxmlformats.org/spreadsheetml/2006/main" count="394" uniqueCount="225">
  <si>
    <t>DATE</t>
  </si>
  <si>
    <t>RECEIPT</t>
  </si>
  <si>
    <t>Budget area</t>
  </si>
  <si>
    <t>DESCRIPTION</t>
  </si>
  <si>
    <t>PRECEPT</t>
  </si>
  <si>
    <t>CTSG</t>
  </si>
  <si>
    <t>TOTAL</t>
  </si>
  <si>
    <t>Precept</t>
  </si>
  <si>
    <t>S106 payments</t>
  </si>
  <si>
    <t>Total receipts to date</t>
  </si>
  <si>
    <t>PAYMENTS</t>
  </si>
  <si>
    <t>PAYEE</t>
  </si>
  <si>
    <t>NET</t>
  </si>
  <si>
    <t>VAT</t>
  </si>
  <si>
    <t>CHQ NO.</t>
  </si>
  <si>
    <t>Subscriptions (LRALC/NALC/Data Protection)</t>
  </si>
  <si>
    <t>Website hosting, support, annual licence, email</t>
  </si>
  <si>
    <t>Clerk's Salary</t>
  </si>
  <si>
    <t>Room hire for council meetings</t>
  </si>
  <si>
    <t>Payroll Admin</t>
  </si>
  <si>
    <t>Special Projects - Playground Project S106/ Reserves</t>
  </si>
  <si>
    <t>Grass cutting /maintenance</t>
  </si>
  <si>
    <t>Insurance</t>
  </si>
  <si>
    <t>Admin expenses</t>
  </si>
  <si>
    <t>Training</t>
  </si>
  <si>
    <t>Other payments - grant S137</t>
  </si>
  <si>
    <t xml:space="preserve">Playground inspection </t>
  </si>
  <si>
    <t>Total payments to date</t>
  </si>
  <si>
    <t>Bank Rec Apr 19</t>
  </si>
  <si>
    <r>
      <t>Less:</t>
    </r>
    <r>
      <rPr>
        <sz val="11"/>
        <color rgb="FF000000"/>
        <rFont val="Calibri"/>
        <family val="2"/>
      </rPr>
      <t xml:space="preserve"> unpresented cheques</t>
    </r>
  </si>
  <si>
    <t>CASH BOOK</t>
  </si>
  <si>
    <t>Bank Rec May 19</t>
  </si>
  <si>
    <t>Bank Rec Jun 19</t>
  </si>
  <si>
    <t>Bank Rec Jul 19</t>
  </si>
  <si>
    <t>Bank Rec Aug 19</t>
  </si>
  <si>
    <t>Bank Rec Sep 19</t>
  </si>
  <si>
    <t>Bank Rec Oct 19</t>
  </si>
  <si>
    <t>Bank Rec Nov 19</t>
  </si>
  <si>
    <t>Bank Rec Dec 19</t>
  </si>
  <si>
    <t>Bank Rec Jan 20</t>
  </si>
  <si>
    <t>Bank Rec Feb 20</t>
  </si>
  <si>
    <t>Bank Rec Mar 20</t>
  </si>
  <si>
    <t>Detail</t>
  </si>
  <si>
    <t>RECEIPTS</t>
  </si>
  <si>
    <t>£</t>
  </si>
  <si>
    <t>Other Receipts - regular</t>
  </si>
  <si>
    <t>Council Tax Support Grant</t>
  </si>
  <si>
    <t>New Homes Bonus</t>
  </si>
  <si>
    <t>Total Receipts - regular items</t>
  </si>
  <si>
    <t>Other Receipts - non recurring</t>
  </si>
  <si>
    <t>Total Receipts - non recurring</t>
  </si>
  <si>
    <t>TOTAL RECEIPTS</t>
  </si>
  <si>
    <t>Staff Costs</t>
  </si>
  <si>
    <t>Staff Costs total</t>
  </si>
  <si>
    <t>Other Payments - Admin</t>
  </si>
  <si>
    <t>Clerk recruitment</t>
  </si>
  <si>
    <t>Laptop protection - anti virus</t>
  </si>
  <si>
    <t>Election Fee BDC</t>
  </si>
  <si>
    <t>Other payments - grounds maintenance</t>
  </si>
  <si>
    <t xml:space="preserve">Bin emptying </t>
  </si>
  <si>
    <t>Parish Maintenance</t>
  </si>
  <si>
    <t>Total payments on regular items</t>
  </si>
  <si>
    <t>Other payments - ad hoc</t>
  </si>
  <si>
    <t>Additional staff costs - website</t>
  </si>
  <si>
    <t>Office Equipment/computer software/hardware</t>
  </si>
  <si>
    <t>Total payments on non recurring items</t>
  </si>
  <si>
    <t xml:space="preserve">TOTAL PAYMENTS  </t>
  </si>
  <si>
    <t>Other</t>
  </si>
  <si>
    <t>Cost of castle E and shed to be deducted along with organ June2019</t>
  </si>
  <si>
    <t>Budget 2019/20</t>
  </si>
  <si>
    <t>Actual 2018/19</t>
  </si>
  <si>
    <t>Actual to to date (2019/20)</t>
  </si>
  <si>
    <t>13.04.19</t>
  </si>
  <si>
    <t>ICO</t>
  </si>
  <si>
    <t>Data Protection Registration</t>
  </si>
  <si>
    <t>Ecommune</t>
  </si>
  <si>
    <t>Website hosting and email support</t>
  </si>
  <si>
    <t>LRALC</t>
  </si>
  <si>
    <t>LRALC and NALC Membership</t>
  </si>
  <si>
    <t>Tina Cox</t>
  </si>
  <si>
    <t>Clerk Salary for March 2019</t>
  </si>
  <si>
    <t>Peter Brookes</t>
  </si>
  <si>
    <t>Payroll services</t>
  </si>
  <si>
    <t>Total amount of unpresented cheques 30.04.19</t>
  </si>
  <si>
    <t>Opening Balance 01.04.19</t>
  </si>
  <si>
    <t>24.04.19</t>
  </si>
  <si>
    <t>Blaby District Council</t>
  </si>
  <si>
    <t>Amount over/under budget to date</t>
  </si>
  <si>
    <t>07.05.19</t>
  </si>
  <si>
    <t>T Moore</t>
  </si>
  <si>
    <t>Grass cutting - April Inv 208</t>
  </si>
  <si>
    <t>CPRE</t>
  </si>
  <si>
    <t>Membership to  CPRE</t>
  </si>
  <si>
    <t>A. Kilsby</t>
  </si>
  <si>
    <t>Plaque for the castle structure</t>
  </si>
  <si>
    <t>G.Butler</t>
  </si>
  <si>
    <t>Grass seed for the playarea around castle</t>
  </si>
  <si>
    <t>Clerks salary for April 2019</t>
  </si>
  <si>
    <t>Notes for budget 2020/2021</t>
  </si>
  <si>
    <t>TO BE AGREED FOR 2019/2020</t>
  </si>
  <si>
    <t>2018/2019 Actual</t>
  </si>
  <si>
    <t>VAT reclaimed</t>
  </si>
  <si>
    <t>04.06.19</t>
  </si>
  <si>
    <t>Clerks salary for May 2019</t>
  </si>
  <si>
    <t>Stationery items</t>
  </si>
  <si>
    <t>Came and Co</t>
  </si>
  <si>
    <t>Cheque cancelled as revised value</t>
  </si>
  <si>
    <t>28.06.19</t>
  </si>
  <si>
    <t>Insurance for assets</t>
  </si>
  <si>
    <t>Election 2019 fees</t>
  </si>
  <si>
    <t>Community Heatbeat</t>
  </si>
  <si>
    <t>Defib. Batteries</t>
  </si>
  <si>
    <t>27.07.19</t>
  </si>
  <si>
    <t>Grass cutting - Inv 232</t>
  </si>
  <si>
    <t>Clerk salary for June 2019</t>
  </si>
  <si>
    <t xml:space="preserve">Balance per bank statement as at 30th April 2019 </t>
  </si>
  <si>
    <t xml:space="preserve">Total amount of unpresented cheques </t>
  </si>
  <si>
    <t>Add:  Receipts 01.04.19– 30.04.19</t>
  </si>
  <si>
    <t>Less:  Payments 01.04.19 – 30.04.19</t>
  </si>
  <si>
    <t>20.05.19</t>
  </si>
  <si>
    <t>Final payment</t>
  </si>
  <si>
    <t>The net bank balance reconciles to the Cash Book (receipts and payments account) for the period 01.04.19 – 30.04.19</t>
  </si>
  <si>
    <t>Balance per bank statement as at 31st May 2019</t>
  </si>
  <si>
    <t>Total amount of unpresented cheques 31.05.19</t>
  </si>
  <si>
    <t>The net bank balance reconciles to the Cash Book (receipts and payments account) for the period 01.04.19 – 31.05.19</t>
  </si>
  <si>
    <t>Add:  Receipts 01.04.19 – 31.05.19</t>
  </si>
  <si>
    <t>Less:  Payments 01.04.19 – 31.05.19</t>
  </si>
  <si>
    <t>£6543,60</t>
  </si>
  <si>
    <t>Balance per bank statement as at 30th June 2019</t>
  </si>
  <si>
    <t>The net bank balance reconciles to the Cash Book (receipts and payments account) for the period 01.04.19 – 30.06.19</t>
  </si>
  <si>
    <t>Add:  Receipts 01.04.19 – 30.06.19</t>
  </si>
  <si>
    <t>Less:  Payments 01.04.19 – 30.06.19</t>
  </si>
  <si>
    <t>Balance per bank statement as at 31st July 2019</t>
  </si>
  <si>
    <t>Total amount of unpresented cheques 31.07.19</t>
  </si>
  <si>
    <t>The net bank balance reconciles to the Cash Book (receipts and payments account) for the period 01.04.19 – 31.7.19</t>
  </si>
  <si>
    <t>Add:  Receipts 01.04.19 – 31.07.19</t>
  </si>
  <si>
    <t>Less:  Payments 01.04.19 – 31.07.19</t>
  </si>
  <si>
    <t>26.08.19</t>
  </si>
  <si>
    <t>Longfield Tree and Hedge Co</t>
  </si>
  <si>
    <t>Emergency tree work</t>
  </si>
  <si>
    <t xml:space="preserve">Grass Cutting </t>
  </si>
  <si>
    <t>Clerks salary for July 2019</t>
  </si>
  <si>
    <t>Balance per bank statement as at 30th August 2019</t>
  </si>
  <si>
    <t>Total amount of unpresented cheques 30.08.19</t>
  </si>
  <si>
    <t>The net bank balance reconciles to the Cash Book (receipts and payments account) for the period 01.04.19 – 30.08.19</t>
  </si>
  <si>
    <t>Add:  Receipts 01.04.19 – 30.08 .19</t>
  </si>
  <si>
    <t>Less:  Payments 01.04.19 – 30.08.19</t>
  </si>
  <si>
    <t>02.08.19</t>
  </si>
  <si>
    <t>000004 Organ</t>
  </si>
  <si>
    <t>Sale of organ</t>
  </si>
  <si>
    <t>12.08.19</t>
  </si>
  <si>
    <t>J Dolan - old shed</t>
  </si>
  <si>
    <t>Sale of the shed</t>
  </si>
  <si>
    <t>10.10.19</t>
  </si>
  <si>
    <t>Kilby C of E Primary School</t>
  </si>
  <si>
    <t>Room hire</t>
  </si>
  <si>
    <t>03.09.19</t>
  </si>
  <si>
    <t>Clerks Mileage claim 2018/2019</t>
  </si>
  <si>
    <t>Grass cutting Inv. 264 &amp; 272</t>
  </si>
  <si>
    <t>Clerks salary for August 2019</t>
  </si>
  <si>
    <t>Defrib pads</t>
  </si>
  <si>
    <t>A.Kilsby</t>
  </si>
  <si>
    <t>Light bulbs for p/box</t>
  </si>
  <si>
    <t>Balance per bank statement as at 30th September 2019</t>
  </si>
  <si>
    <t>Total amount of unpresented cheques 30.09.19</t>
  </si>
  <si>
    <t>The net bank balance reconciles to the Cash Book (receipts and payments account) for the period 01.04.19 – 30.09.19</t>
  </si>
  <si>
    <t>Less:  Payments 01.04.19 – 30.09.19</t>
  </si>
  <si>
    <t>Add:  Receipts 01.04.19 – 30.09.19</t>
  </si>
  <si>
    <t>27.09.19</t>
  </si>
  <si>
    <t>2nd Instalment of Precept</t>
  </si>
  <si>
    <t>1st Instalment of Precept</t>
  </si>
  <si>
    <t>1st April 2020 £9.94/hr £2067.52 plus £17/mth £204</t>
  </si>
  <si>
    <t>Tree maintance</t>
  </si>
  <si>
    <t>£30 per meeting x 6</t>
  </si>
  <si>
    <t>£20 ? due to increase?</t>
  </si>
  <si>
    <t>?£20 increase</t>
  </si>
  <si>
    <t>12.11.19</t>
  </si>
  <si>
    <t>Clerk salary - September 2019</t>
  </si>
  <si>
    <t>Room hire for November 2019</t>
  </si>
  <si>
    <t>Clerks salary - October 2019</t>
  </si>
  <si>
    <t>Grass cutting Inv 280</t>
  </si>
  <si>
    <t>Balance per bank statement as at 30th November 2019</t>
  </si>
  <si>
    <t>Total amount of unpresented cheques 30.11.19</t>
  </si>
  <si>
    <t>The net bank balance reconciles to the Cash Book (receipts and payments account) for the period 01.04.19 – 30.11.19</t>
  </si>
  <si>
    <t>Add:  Receipts 01.04.19 – 30.11.19</t>
  </si>
  <si>
    <t>Less:  Payments 01.04.19 – 30.11.19</t>
  </si>
  <si>
    <t>Balance per bank statement as at 31.10. 2019</t>
  </si>
  <si>
    <t>Total amount of unpresented cheques 31.10.19</t>
  </si>
  <si>
    <t>The net bank balance reconciles to the Cash Book (receipts and payments account) for the period 01.04.19 – 31.10.19</t>
  </si>
  <si>
    <t>Add:  Receipts 01.04.19 – 31.10.19</t>
  </si>
  <si>
    <t>Less:  Payments 01.04.19 – 31.10.19</t>
  </si>
  <si>
    <t>07.01.20</t>
  </si>
  <si>
    <t>Councillor tng Inv, 19/439</t>
  </si>
  <si>
    <t>Clerk salary for November 2019</t>
  </si>
  <si>
    <t>Clerk salary for Dec 2019</t>
  </si>
  <si>
    <t>Andy Collins</t>
  </si>
  <si>
    <t>Laptop repair</t>
  </si>
  <si>
    <t>LRALC Audit Subscription</t>
  </si>
  <si>
    <t>Total amount of unpresented cheques 31.12.19</t>
  </si>
  <si>
    <t>The net bank balance reconciles to the Cash Book (receipts and payments account) for the period 01.04.19 – 31.12.19</t>
  </si>
  <si>
    <t>Add:  Receipts 01.04.19 – 31.12.19</t>
  </si>
  <si>
    <t>Less:  Payments 01.04.19 – 31.12.19</t>
  </si>
  <si>
    <t>Balance per bank statement as at 31st December 2019</t>
  </si>
  <si>
    <t>Total amount of unpresented cheques 31.01.20</t>
  </si>
  <si>
    <t>The net bank balance reconciles to the Cash Book (receipts and payments account) for the period 01.04.19 – 31.01.20</t>
  </si>
  <si>
    <t>Add:  Receipts 01.04.19 – 31.01.20</t>
  </si>
  <si>
    <t>Less:  Payments 01.04.19 – 31.01.20</t>
  </si>
  <si>
    <t>Balance per bank statement as at 31st January 2020</t>
  </si>
  <si>
    <t>15.01.20</t>
  </si>
  <si>
    <t>02.03.20</t>
  </si>
  <si>
    <t xml:space="preserve">LRALC </t>
  </si>
  <si>
    <t>Meeting room hire  Jan and March</t>
  </si>
  <si>
    <t>Clerks salary - January 2020</t>
  </si>
  <si>
    <t>Clerks salary - February 2020</t>
  </si>
  <si>
    <t>Balance per bank statement as at 29th February 2020</t>
  </si>
  <si>
    <t>Total amount of unpresented cheques 29.02.20</t>
  </si>
  <si>
    <t>The net bank balance reconciles to the Cash Book (receipts and payments account) for the period 01.04.19 – 29.02.20</t>
  </si>
  <si>
    <t>Add:  Receipts 01.04.19 – 29.02.20</t>
  </si>
  <si>
    <t>Less:  Payments 01.04.19 – 29.02.20</t>
  </si>
  <si>
    <t>Add:  Receipts 01.04.19 – 31.03.20</t>
  </si>
  <si>
    <t>Balance per bank statement as at 31st March 2020</t>
  </si>
  <si>
    <t>Total amount of unpresented cheques 31.03.20</t>
  </si>
  <si>
    <t>The net bank balance reconciles to the Cash Book (receipts and payments account) for the period 01.04.19 – 31.03.20</t>
  </si>
  <si>
    <t>Less:  Payments 01.04.19 – 31.03.20</t>
  </si>
  <si>
    <t>Sale of shed and 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</si>
</sst>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3" formatCode="_-* #,##0.00_-;\-* #,##0.00_-;_-* &quot;-&quot;??_-;_-@_-"/>
    <numFmt numFmtId="164" formatCode="[$£-809]#,##0.00;[Red]&quot;-&quot;[$£-809]#,##0.00"/>
    <numFmt numFmtId="165" formatCode="[$£-809]#,##0.00"/>
    <numFmt numFmtId="166" formatCode="[$£-809]#,##0.00;[Red][$£-809]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0000"/>
      <name val="Liberation Sans"/>
      <family val="2"/>
    </font>
    <font>
      <sz val="11"/>
      <color rgb="FF000000"/>
      <name val="Calibri"/>
      <family val="2"/>
      <charset val="1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4">
    <xf numFmtId="0" fontId="0" fillId="0" borderId="0" xfId="0"/>
    <xf numFmtId="0" fontId="2" fillId="2" borderId="1" xfId="2" applyFill="1" applyBorder="1"/>
    <xf numFmtId="164" fontId="2" fillId="2" borderId="1" xfId="2" applyNumberFormat="1" applyFill="1" applyBorder="1"/>
    <xf numFmtId="0" fontId="2" fillId="0" borderId="0" xfId="2"/>
    <xf numFmtId="164" fontId="2" fillId="0" borderId="0" xfId="2" applyNumberFormat="1"/>
    <xf numFmtId="165" fontId="2" fillId="0" borderId="0" xfId="2" applyNumberFormat="1" applyFont="1"/>
    <xf numFmtId="164" fontId="2" fillId="0" borderId="1" xfId="2" applyNumberFormat="1" applyFont="1" applyBorder="1"/>
    <xf numFmtId="0" fontId="2" fillId="0" borderId="0" xfId="2" applyFont="1"/>
    <xf numFmtId="164" fontId="2" fillId="0" borderId="1" xfId="2" applyNumberFormat="1" applyBorder="1"/>
    <xf numFmtId="166" fontId="2" fillId="0" borderId="1" xfId="2" applyNumberFormat="1" applyBorder="1"/>
    <xf numFmtId="0" fontId="2" fillId="0" borderId="2" xfId="2" applyBorder="1"/>
    <xf numFmtId="0" fontId="2" fillId="0" borderId="3" xfId="2" applyBorder="1"/>
    <xf numFmtId="164" fontId="2" fillId="2" borderId="4" xfId="2" applyNumberFormat="1" applyFill="1" applyBorder="1"/>
    <xf numFmtId="0" fontId="4" fillId="4" borderId="0" xfId="2" applyFont="1" applyFill="1"/>
    <xf numFmtId="0" fontId="4" fillId="0" borderId="0" xfId="2" applyFont="1"/>
    <xf numFmtId="165" fontId="5" fillId="0" borderId="5" xfId="2" applyNumberFormat="1" applyFont="1" applyBorder="1"/>
    <xf numFmtId="0" fontId="2" fillId="0" borderId="0" xfId="2" applyFill="1"/>
    <xf numFmtId="0" fontId="4" fillId="0" borderId="0" xfId="2" applyFont="1" applyAlignment="1">
      <alignment horizontal="right"/>
    </xf>
    <xf numFmtId="164" fontId="4" fillId="0" borderId="0" xfId="2" applyNumberFormat="1" applyFont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4" fontId="4" fillId="0" borderId="0" xfId="2" applyNumberFormat="1" applyFont="1"/>
    <xf numFmtId="165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6" fillId="0" borderId="0" xfId="2" applyFont="1"/>
    <xf numFmtId="164" fontId="4" fillId="2" borderId="0" xfId="2" applyNumberFormat="1" applyFont="1" applyFill="1"/>
    <xf numFmtId="165" fontId="5" fillId="0" borderId="6" xfId="2" applyNumberFormat="1" applyFont="1" applyBorder="1"/>
    <xf numFmtId="0" fontId="5" fillId="0" borderId="7" xfId="2" applyFont="1" applyBorder="1"/>
    <xf numFmtId="0" fontId="4" fillId="0" borderId="7" xfId="2" applyFont="1" applyBorder="1"/>
    <xf numFmtId="165" fontId="5" fillId="0" borderId="7" xfId="2" applyNumberFormat="1" applyFont="1" applyBorder="1"/>
    <xf numFmtId="0" fontId="5" fillId="0" borderId="0" xfId="2" applyFont="1"/>
    <xf numFmtId="165" fontId="4" fillId="0" borderId="0" xfId="2" applyNumberFormat="1" applyFont="1"/>
    <xf numFmtId="0" fontId="10" fillId="0" borderId="0" xfId="2" applyFont="1" applyAlignment="1">
      <alignment horizontal="center"/>
    </xf>
    <xf numFmtId="0" fontId="2" fillId="6" borderId="0" xfId="2" applyFill="1"/>
    <xf numFmtId="0" fontId="7" fillId="6" borderId="0" xfId="2" applyFont="1" applyFill="1"/>
    <xf numFmtId="0" fontId="11" fillId="6" borderId="0" xfId="2" applyFont="1" applyFill="1"/>
    <xf numFmtId="0" fontId="2" fillId="7" borderId="0" xfId="2" applyFill="1"/>
    <xf numFmtId="0" fontId="6" fillId="0" borderId="2" xfId="2" applyFont="1" applyBorder="1" applyAlignment="1">
      <alignment horizontal="center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0" borderId="2" xfId="2" applyFont="1" applyBorder="1"/>
    <xf numFmtId="0" fontId="6" fillId="5" borderId="2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6" fillId="5" borderId="2" xfId="2" applyFont="1" applyFill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0" fontId="6" fillId="7" borderId="2" xfId="2" applyFont="1" applyFill="1" applyBorder="1" applyAlignment="1">
      <alignment horizontal="center" wrapText="1"/>
    </xf>
    <xf numFmtId="0" fontId="7" fillId="0" borderId="2" xfId="2" applyFont="1" applyBorder="1"/>
    <xf numFmtId="3" fontId="7" fillId="5" borderId="2" xfId="1" applyNumberFormat="1" applyFont="1" applyFill="1" applyBorder="1" applyAlignment="1" applyProtection="1"/>
    <xf numFmtId="3" fontId="7" fillId="0" borderId="2" xfId="1" applyNumberFormat="1" applyFont="1" applyBorder="1" applyAlignment="1" applyProtection="1"/>
    <xf numFmtId="3" fontId="7" fillId="7" borderId="2" xfId="1" applyNumberFormat="1" applyFont="1" applyFill="1" applyBorder="1" applyAlignment="1" applyProtection="1"/>
    <xf numFmtId="3" fontId="6" fillId="5" borderId="2" xfId="1" applyNumberFormat="1" applyFont="1" applyFill="1" applyBorder="1" applyAlignment="1" applyProtection="1"/>
    <xf numFmtId="3" fontId="6" fillId="0" borderId="2" xfId="1" applyNumberFormat="1" applyFont="1" applyBorder="1" applyAlignment="1" applyProtection="1"/>
    <xf numFmtId="3" fontId="6" fillId="7" borderId="2" xfId="1" applyNumberFormat="1" applyFont="1" applyFill="1" applyBorder="1" applyAlignment="1" applyProtection="1"/>
    <xf numFmtId="0" fontId="6" fillId="5" borderId="2" xfId="2" applyFont="1" applyFill="1" applyBorder="1"/>
    <xf numFmtId="0" fontId="6" fillId="7" borderId="2" xfId="2" applyFont="1" applyFill="1" applyBorder="1"/>
    <xf numFmtId="0" fontId="7" fillId="5" borderId="2" xfId="2" applyFont="1" applyFill="1" applyBorder="1"/>
    <xf numFmtId="0" fontId="7" fillId="7" borderId="2" xfId="2" applyFont="1" applyFill="1" applyBorder="1"/>
    <xf numFmtId="164" fontId="8" fillId="7" borderId="2" xfId="2" applyNumberFormat="1" applyFont="1" applyFill="1" applyBorder="1"/>
    <xf numFmtId="0" fontId="9" fillId="0" borderId="2" xfId="2" applyFont="1" applyBorder="1"/>
    <xf numFmtId="0" fontId="6" fillId="0" borderId="9" xfId="2" applyFont="1" applyBorder="1"/>
    <xf numFmtId="3" fontId="7" fillId="5" borderId="9" xfId="1" applyNumberFormat="1" applyFont="1" applyFill="1" applyBorder="1" applyAlignment="1" applyProtection="1"/>
    <xf numFmtId="3" fontId="7" fillId="0" borderId="9" xfId="1" applyNumberFormat="1" applyFont="1" applyBorder="1" applyAlignment="1" applyProtection="1"/>
    <xf numFmtId="3" fontId="7" fillId="7" borderId="9" xfId="1" applyNumberFormat="1" applyFont="1" applyFill="1" applyBorder="1" applyAlignment="1" applyProtection="1"/>
    <xf numFmtId="0" fontId="6" fillId="0" borderId="8" xfId="2" applyFont="1" applyBorder="1"/>
    <xf numFmtId="3" fontId="6" fillId="5" borderId="8" xfId="1" applyNumberFormat="1" applyFont="1" applyFill="1" applyBorder="1" applyAlignment="1" applyProtection="1"/>
    <xf numFmtId="3" fontId="6" fillId="0" borderId="8" xfId="1" applyNumberFormat="1" applyFont="1" applyBorder="1" applyAlignment="1" applyProtection="1"/>
    <xf numFmtId="3" fontId="6" fillId="7" borderId="8" xfId="1" applyNumberFormat="1" applyFont="1" applyFill="1" applyBorder="1" applyAlignment="1" applyProtection="1"/>
    <xf numFmtId="0" fontId="6" fillId="0" borderId="10" xfId="2" applyFont="1" applyBorder="1"/>
    <xf numFmtId="3" fontId="6" fillId="5" borderId="11" xfId="1" applyNumberFormat="1" applyFont="1" applyFill="1" applyBorder="1" applyAlignment="1" applyProtection="1"/>
    <xf numFmtId="3" fontId="6" fillId="0" borderId="11" xfId="1" applyNumberFormat="1" applyFont="1" applyBorder="1" applyAlignment="1" applyProtection="1"/>
    <xf numFmtId="3" fontId="6" fillId="7" borderId="11" xfId="1" applyNumberFormat="1" applyFont="1" applyFill="1" applyBorder="1" applyAlignment="1" applyProtection="1"/>
    <xf numFmtId="3" fontId="6" fillId="7" borderId="12" xfId="1" applyNumberFormat="1" applyFont="1" applyFill="1" applyBorder="1" applyAlignment="1" applyProtection="1"/>
    <xf numFmtId="0" fontId="7" fillId="0" borderId="9" xfId="2" applyFont="1" applyBorder="1"/>
    <xf numFmtId="0" fontId="7" fillId="5" borderId="8" xfId="2" applyFont="1" applyFill="1" applyBorder="1"/>
    <xf numFmtId="0" fontId="7" fillId="0" borderId="8" xfId="2" applyFont="1" applyBorder="1"/>
    <xf numFmtId="0" fontId="7" fillId="7" borderId="8" xfId="2" applyFont="1" applyFill="1" applyBorder="1"/>
    <xf numFmtId="0" fontId="6" fillId="0" borderId="10" xfId="2" applyFont="1" applyFill="1" applyBorder="1"/>
    <xf numFmtId="3" fontId="7" fillId="5" borderId="11" xfId="1" applyNumberFormat="1" applyFont="1" applyFill="1" applyBorder="1" applyAlignment="1" applyProtection="1"/>
    <xf numFmtId="3" fontId="7" fillId="0" borderId="11" xfId="1" applyNumberFormat="1" applyFont="1" applyFill="1" applyBorder="1" applyAlignment="1" applyProtection="1"/>
    <xf numFmtId="3" fontId="7" fillId="7" borderId="11" xfId="1" applyNumberFormat="1" applyFont="1" applyFill="1" applyBorder="1" applyAlignment="1" applyProtection="1"/>
    <xf numFmtId="3" fontId="7" fillId="0" borderId="11" xfId="1" applyNumberFormat="1" applyFont="1" applyBorder="1" applyAlignment="1" applyProtection="1"/>
    <xf numFmtId="0" fontId="7" fillId="5" borderId="9" xfId="2" applyFont="1" applyFill="1" applyBorder="1"/>
    <xf numFmtId="0" fontId="7" fillId="7" borderId="9" xfId="2" applyFont="1" applyFill="1" applyBorder="1"/>
    <xf numFmtId="3" fontId="6" fillId="0" borderId="13" xfId="1" applyNumberFormat="1" applyFont="1" applyBorder="1" applyAlignment="1" applyProtection="1"/>
    <xf numFmtId="0" fontId="3" fillId="0" borderId="0" xfId="2" applyFont="1" applyAlignment="1">
      <alignment horizontal="center"/>
    </xf>
    <xf numFmtId="165" fontId="12" fillId="0" borderId="0" xfId="2" applyNumberFormat="1" applyFont="1"/>
    <xf numFmtId="8" fontId="2" fillId="0" borderId="0" xfId="2" applyNumberFormat="1" applyFont="1"/>
    <xf numFmtId="8" fontId="4" fillId="0" borderId="0" xfId="2" applyNumberFormat="1" applyFont="1"/>
    <xf numFmtId="165" fontId="13" fillId="0" borderId="0" xfId="2" applyNumberFormat="1" applyFont="1"/>
    <xf numFmtId="164" fontId="8" fillId="7" borderId="9" xfId="2" applyNumberFormat="1" applyFont="1" applyFill="1" applyBorder="1"/>
    <xf numFmtId="0" fontId="2" fillId="2" borderId="3" xfId="2" applyFill="1" applyBorder="1"/>
    <xf numFmtId="0" fontId="2" fillId="0" borderId="3" xfId="2" applyFont="1" applyBorder="1"/>
    <xf numFmtId="0" fontId="2" fillId="2" borderId="14" xfId="2" applyFill="1" applyBorder="1"/>
    <xf numFmtId="0" fontId="2" fillId="0" borderId="14" xfId="2" applyFont="1" applyBorder="1"/>
    <xf numFmtId="0" fontId="2" fillId="0" borderId="14" xfId="2" applyBorder="1"/>
    <xf numFmtId="164" fontId="2" fillId="2" borderId="2" xfId="2" applyNumberFormat="1" applyFill="1" applyBorder="1"/>
    <xf numFmtId="0" fontId="2" fillId="0" borderId="2" xfId="2" applyFont="1" applyBorder="1"/>
    <xf numFmtId="0" fontId="2" fillId="2" borderId="2" xfId="2" applyFill="1" applyBorder="1"/>
    <xf numFmtId="0" fontId="2" fillId="3" borderId="3" xfId="2" applyFill="1" applyBorder="1"/>
    <xf numFmtId="0" fontId="2" fillId="2" borderId="15" xfId="2" applyFill="1" applyBorder="1"/>
    <xf numFmtId="0" fontId="2" fillId="2" borderId="1" xfId="2" applyFill="1" applyBorder="1" applyAlignment="1">
      <alignment horizontal="center"/>
    </xf>
    <xf numFmtId="0" fontId="2" fillId="0" borderId="3" xfId="2" applyBorder="1" applyAlignment="1">
      <alignment horizontal="center"/>
    </xf>
    <xf numFmtId="0" fontId="2" fillId="2" borderId="4" xfId="2" applyFill="1" applyBorder="1" applyAlignment="1">
      <alignment horizontal="center"/>
    </xf>
    <xf numFmtId="0" fontId="2" fillId="8" borderId="3" xfId="2" applyFill="1" applyBorder="1"/>
    <xf numFmtId="0" fontId="2" fillId="8" borderId="2" xfId="2" applyFill="1" applyBorder="1"/>
    <xf numFmtId="0" fontId="2" fillId="8" borderId="3" xfId="2" applyFill="1" applyBorder="1" applyAlignment="1">
      <alignment horizontal="center"/>
    </xf>
    <xf numFmtId="0" fontId="2" fillId="8" borderId="14" xfId="2" applyFill="1" applyBorder="1"/>
    <xf numFmtId="164" fontId="2" fillId="8" borderId="1" xfId="2" applyNumberFormat="1" applyFill="1" applyBorder="1"/>
    <xf numFmtId="0" fontId="2" fillId="8" borderId="0" xfId="2" applyFill="1"/>
    <xf numFmtId="164" fontId="2" fillId="8" borderId="0" xfId="2" applyNumberFormat="1" applyFill="1"/>
    <xf numFmtId="0" fontId="2" fillId="6" borderId="3" xfId="2" applyFill="1" applyBorder="1"/>
    <xf numFmtId="0" fontId="2" fillId="6" borderId="2" xfId="2" applyFill="1" applyBorder="1"/>
    <xf numFmtId="0" fontId="2" fillId="6" borderId="3" xfId="2" applyFill="1" applyBorder="1" applyAlignment="1">
      <alignment horizontal="center"/>
    </xf>
    <xf numFmtId="0" fontId="2" fillId="6" borderId="14" xfId="2" applyFill="1" applyBorder="1"/>
    <xf numFmtId="164" fontId="2" fillId="6" borderId="1" xfId="2" applyNumberFormat="1" applyFill="1" applyBorder="1"/>
    <xf numFmtId="164" fontId="2" fillId="6" borderId="0" xfId="2" applyNumberFormat="1" applyFill="1"/>
    <xf numFmtId="0" fontId="2" fillId="6" borderId="0" xfId="2" applyFill="1" applyBorder="1"/>
    <xf numFmtId="0" fontId="2" fillId="7" borderId="0" xfId="2" applyFill="1" applyBorder="1"/>
    <xf numFmtId="0" fontId="2" fillId="7" borderId="2" xfId="2" applyFill="1" applyBorder="1"/>
    <xf numFmtId="0" fontId="2" fillId="7" borderId="18" xfId="2" applyFill="1" applyBorder="1" applyAlignment="1">
      <alignment horizontal="center"/>
    </xf>
    <xf numFmtId="0" fontId="2" fillId="7" borderId="15" xfId="2" applyFill="1" applyBorder="1"/>
    <xf numFmtId="164" fontId="2" fillId="7" borderId="4" xfId="2" applyNumberFormat="1" applyFill="1" applyBorder="1"/>
    <xf numFmtId="164" fontId="2" fillId="7" borderId="0" xfId="2" applyNumberFormat="1" applyFill="1"/>
    <xf numFmtId="0" fontId="2" fillId="9" borderId="3" xfId="2" applyFill="1" applyBorder="1"/>
    <xf numFmtId="0" fontId="2" fillId="9" borderId="2" xfId="2" applyFill="1" applyBorder="1"/>
    <xf numFmtId="0" fontId="2" fillId="9" borderId="3" xfId="2" applyFill="1" applyBorder="1" applyAlignment="1">
      <alignment horizontal="center"/>
    </xf>
    <xf numFmtId="0" fontId="2" fillId="9" borderId="14" xfId="2" applyFill="1" applyBorder="1"/>
    <xf numFmtId="164" fontId="2" fillId="9" borderId="1" xfId="2" applyNumberFormat="1" applyFill="1" applyBorder="1"/>
    <xf numFmtId="0" fontId="2" fillId="9" borderId="0" xfId="2" applyFill="1"/>
    <xf numFmtId="164" fontId="2" fillId="9" borderId="0" xfId="2" applyNumberFormat="1" applyFill="1"/>
    <xf numFmtId="164" fontId="14" fillId="6" borderId="4" xfId="2" applyNumberFormat="1" applyFont="1" applyFill="1" applyBorder="1"/>
    <xf numFmtId="0" fontId="2" fillId="8" borderId="0" xfId="2" applyFill="1" applyBorder="1"/>
    <xf numFmtId="0" fontId="2" fillId="8" borderId="18" xfId="2" applyFill="1" applyBorder="1" applyAlignment="1">
      <alignment horizontal="center"/>
    </xf>
    <xf numFmtId="0" fontId="2" fillId="8" borderId="15" xfId="2" applyFill="1" applyBorder="1"/>
    <xf numFmtId="164" fontId="2" fillId="8" borderId="4" xfId="2" applyNumberFormat="1" applyFill="1" applyBorder="1"/>
    <xf numFmtId="0" fontId="2" fillId="9" borderId="0" xfId="2" applyFill="1" applyBorder="1"/>
    <xf numFmtId="0" fontId="2" fillId="9" borderId="18" xfId="2" applyFill="1" applyBorder="1" applyAlignment="1">
      <alignment horizontal="center"/>
    </xf>
    <xf numFmtId="0" fontId="2" fillId="9" borderId="15" xfId="2" applyFill="1" applyBorder="1"/>
    <xf numFmtId="164" fontId="2" fillId="9" borderId="4" xfId="2" applyNumberFormat="1" applyFill="1" applyBorder="1"/>
    <xf numFmtId="0" fontId="2" fillId="0" borderId="16" xfId="2" applyBorder="1"/>
    <xf numFmtId="0" fontId="2" fillId="0" borderId="17" xfId="2" applyBorder="1"/>
    <xf numFmtId="0" fontId="2" fillId="2" borderId="2" xfId="2" applyFill="1" applyBorder="1"/>
    <xf numFmtId="0" fontId="2" fillId="0" borderId="2" xfId="2" applyFont="1" applyBorder="1"/>
    <xf numFmtId="0" fontId="2" fillId="0" borderId="2" xfId="2" applyBorder="1"/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AppData/Roaming/Microsoft/Excel/Practice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_BOOK_30_4_18"/>
      <sheetName val="BANK_REC_30_4_18"/>
      <sheetName val="CASH_BOOK_31_05_18"/>
      <sheetName val="BANK_REC_31_05_18"/>
      <sheetName val="CASH_BOOK_30_06_18"/>
      <sheetName val="BANK_REC_30_6_18"/>
      <sheetName val="CASH_BOOK_31_7_18"/>
      <sheetName val="BANK_REC_31_7_18"/>
      <sheetName val="CASH_BOOK_31-8-18"/>
      <sheetName val="BANK_REC_31-8-18"/>
      <sheetName val="CASH_BOOK_30-9-18"/>
      <sheetName val="BANK_REC_28_09_18"/>
      <sheetName val="Cash book and budget 31.10.18"/>
      <sheetName val="Bank rec 31.10.18"/>
      <sheetName val="Cash book and budget 30.11.18"/>
      <sheetName val="Bank rec 30.11.18"/>
      <sheetName val="Cash book and budget 31.12.18"/>
      <sheetName val="Bank rec 31.12.18"/>
      <sheetName val="Cash book and budget 31.01.19"/>
      <sheetName val="Bank rec 31.01.19"/>
      <sheetName val="Bank Rec 28.02.19"/>
      <sheetName val="Bank Rec 31.03.19"/>
      <sheetName val="Cash Book until Financial End"/>
      <sheetName val="Bank Rec Master"/>
      <sheetName val="Budget to date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opLeftCell="C1" zoomScale="84" zoomScaleNormal="84" workbookViewId="0">
      <selection activeCell="D4" sqref="D4"/>
    </sheetView>
  </sheetViews>
  <sheetFormatPr defaultRowHeight="14.25"/>
  <cols>
    <col min="1" max="1" width="11.28515625" style="3" customWidth="1"/>
    <col min="2" max="2" width="31" style="3" customWidth="1"/>
    <col min="3" max="3" width="14.42578125" style="3" customWidth="1"/>
    <col min="4" max="4" width="52.28515625" style="3" bestFit="1" customWidth="1"/>
    <col min="5" max="5" width="32.140625" style="3" customWidth="1"/>
    <col min="6" max="6" width="47.28515625" style="3" bestFit="1" customWidth="1"/>
    <col min="7" max="7" width="10.140625" style="3" bestFit="1" customWidth="1"/>
    <col min="8" max="8" width="13" style="3" customWidth="1"/>
    <col min="9" max="9" width="9.140625" style="3"/>
    <col min="10" max="10" width="10.140625" style="3" bestFit="1" customWidth="1"/>
    <col min="11" max="16384" width="9.140625" style="3"/>
  </cols>
  <sheetData>
    <row r="1" spans="1:13">
      <c r="A1" s="88" t="s">
        <v>0</v>
      </c>
      <c r="B1" s="139" t="s">
        <v>1</v>
      </c>
      <c r="C1" s="139"/>
      <c r="D1" s="93" t="s">
        <v>2</v>
      </c>
      <c r="E1" s="90" t="s">
        <v>3</v>
      </c>
      <c r="F1" s="2" t="s">
        <v>4</v>
      </c>
      <c r="G1" s="2" t="s">
        <v>5</v>
      </c>
      <c r="H1" s="2" t="s">
        <v>6</v>
      </c>
      <c r="J1" s="4"/>
      <c r="K1" s="4"/>
      <c r="L1" s="4"/>
      <c r="M1" s="4"/>
    </row>
    <row r="2" spans="1:13">
      <c r="A2" s="89" t="s">
        <v>85</v>
      </c>
      <c r="B2" s="140" t="s">
        <v>86</v>
      </c>
      <c r="C2" s="140"/>
      <c r="D2" s="10" t="s">
        <v>7</v>
      </c>
      <c r="E2" s="91" t="s">
        <v>170</v>
      </c>
      <c r="F2" s="5">
        <v>3050</v>
      </c>
      <c r="G2" s="6"/>
      <c r="H2" s="5">
        <v>3050</v>
      </c>
      <c r="J2" s="4"/>
      <c r="K2" s="4"/>
      <c r="L2" s="4"/>
      <c r="M2" s="4"/>
    </row>
    <row r="3" spans="1:13">
      <c r="A3" s="89" t="s">
        <v>119</v>
      </c>
      <c r="B3" s="140" t="s">
        <v>86</v>
      </c>
      <c r="C3" s="140"/>
      <c r="D3" s="10" t="s">
        <v>8</v>
      </c>
      <c r="E3" s="91" t="s">
        <v>120</v>
      </c>
      <c r="F3" s="6">
        <v>5044.33</v>
      </c>
      <c r="G3" s="84"/>
      <c r="H3" s="6">
        <f>SUM(F3+G3)</f>
        <v>5044.33</v>
      </c>
      <c r="J3" s="4"/>
      <c r="K3" s="4"/>
      <c r="L3" s="4"/>
      <c r="M3" s="4"/>
    </row>
    <row r="4" spans="1:13">
      <c r="A4" s="11" t="s">
        <v>147</v>
      </c>
      <c r="B4" s="141" t="s">
        <v>148</v>
      </c>
      <c r="C4" s="141"/>
      <c r="D4" s="10" t="s">
        <v>67</v>
      </c>
      <c r="E4" s="92" t="s">
        <v>149</v>
      </c>
      <c r="F4" s="8">
        <v>250</v>
      </c>
      <c r="G4" s="8"/>
      <c r="H4" s="9">
        <f>SUM(F4+G4)</f>
        <v>250</v>
      </c>
      <c r="J4" s="4"/>
      <c r="K4" s="4"/>
      <c r="L4" s="4"/>
      <c r="M4" s="4"/>
    </row>
    <row r="5" spans="1:13">
      <c r="A5" s="89" t="s">
        <v>150</v>
      </c>
      <c r="B5" s="140" t="s">
        <v>151</v>
      </c>
      <c r="C5" s="140"/>
      <c r="D5" s="94" t="s">
        <v>67</v>
      </c>
      <c r="E5" s="91" t="s">
        <v>152</v>
      </c>
      <c r="F5" s="8">
        <v>100</v>
      </c>
      <c r="G5" s="8"/>
      <c r="H5" s="9">
        <f>SUM(F5+G5)</f>
        <v>100</v>
      </c>
      <c r="J5" s="4"/>
      <c r="K5" s="4"/>
      <c r="L5" s="4"/>
      <c r="M5" s="4"/>
    </row>
    <row r="6" spans="1:13">
      <c r="A6" s="11" t="s">
        <v>168</v>
      </c>
      <c r="B6" s="141" t="s">
        <v>86</v>
      </c>
      <c r="C6" s="141"/>
      <c r="D6" s="10" t="s">
        <v>7</v>
      </c>
      <c r="E6" s="92" t="s">
        <v>169</v>
      </c>
      <c r="F6" s="8">
        <v>3050</v>
      </c>
      <c r="G6" s="8"/>
      <c r="H6" s="8">
        <v>3050</v>
      </c>
      <c r="J6" s="4"/>
      <c r="K6" s="4"/>
      <c r="L6" s="4"/>
      <c r="M6" s="4"/>
    </row>
    <row r="7" spans="1:13">
      <c r="A7" s="11"/>
      <c r="B7" s="137"/>
      <c r="C7" s="138"/>
      <c r="D7" s="10"/>
      <c r="E7" s="90" t="s">
        <v>9</v>
      </c>
      <c r="F7" s="2"/>
      <c r="G7" s="2"/>
      <c r="H7" s="2">
        <f>SUM(H2:H6)</f>
        <v>11494.33</v>
      </c>
      <c r="J7" s="4"/>
      <c r="K7" s="4"/>
      <c r="L7" s="4"/>
      <c r="M7" s="4"/>
    </row>
    <row r="8" spans="1:13">
      <c r="A8" s="11"/>
      <c r="B8" s="137"/>
      <c r="C8" s="138"/>
      <c r="D8" s="10"/>
      <c r="E8" s="92"/>
      <c r="F8" s="8"/>
      <c r="G8" s="8"/>
      <c r="H8" s="8"/>
      <c r="J8" s="4"/>
      <c r="K8" s="4"/>
      <c r="L8" s="4"/>
      <c r="M8" s="4"/>
    </row>
    <row r="9" spans="1:13">
      <c r="A9" s="11"/>
      <c r="B9" s="137"/>
      <c r="C9" s="138"/>
      <c r="D9" s="10"/>
      <c r="E9" s="92"/>
      <c r="F9" s="8"/>
      <c r="G9" s="8"/>
      <c r="H9" s="8"/>
      <c r="J9" s="4"/>
      <c r="K9" s="4"/>
      <c r="L9" s="4"/>
      <c r="M9" s="4"/>
    </row>
    <row r="10" spans="1:13">
      <c r="A10" s="88" t="s">
        <v>10</v>
      </c>
      <c r="B10" s="95"/>
      <c r="C10" s="95"/>
      <c r="D10" s="95"/>
      <c r="E10" s="90"/>
      <c r="F10" s="2"/>
      <c r="G10" s="2"/>
      <c r="H10" s="2"/>
      <c r="I10" s="1"/>
      <c r="J10" s="4"/>
      <c r="K10" s="4"/>
      <c r="L10" s="4"/>
      <c r="M10" s="4"/>
    </row>
    <row r="11" spans="1:13">
      <c r="A11" s="88" t="s">
        <v>0</v>
      </c>
      <c r="B11" s="95" t="s">
        <v>11</v>
      </c>
      <c r="C11" s="98" t="s">
        <v>14</v>
      </c>
      <c r="D11" s="95"/>
      <c r="E11" s="90" t="s">
        <v>3</v>
      </c>
      <c r="F11" s="2" t="s">
        <v>12</v>
      </c>
      <c r="G11" s="2" t="s">
        <v>13</v>
      </c>
      <c r="H11" s="2" t="s">
        <v>6</v>
      </c>
      <c r="J11" s="4"/>
      <c r="K11" s="4"/>
      <c r="L11" s="4"/>
      <c r="M11" s="4"/>
    </row>
    <row r="12" spans="1:13">
      <c r="A12" s="11" t="s">
        <v>72</v>
      </c>
      <c r="B12" s="10" t="s">
        <v>73</v>
      </c>
      <c r="C12" s="99">
        <v>616</v>
      </c>
      <c r="D12" s="10" t="s">
        <v>15</v>
      </c>
      <c r="E12" s="92" t="s">
        <v>74</v>
      </c>
      <c r="F12" s="8">
        <v>40</v>
      </c>
      <c r="G12" s="8">
        <v>0</v>
      </c>
      <c r="H12" s="8">
        <f>SUM(F12:G12)</f>
        <v>40</v>
      </c>
      <c r="J12" s="4"/>
      <c r="K12" s="4"/>
      <c r="L12" s="4"/>
      <c r="M12" s="4"/>
    </row>
    <row r="13" spans="1:13">
      <c r="A13" s="11" t="s">
        <v>72</v>
      </c>
      <c r="B13" s="10" t="s">
        <v>75</v>
      </c>
      <c r="C13" s="99">
        <v>617</v>
      </c>
      <c r="D13" s="10" t="s">
        <v>16</v>
      </c>
      <c r="E13" s="92" t="s">
        <v>76</v>
      </c>
      <c r="F13" s="8">
        <v>310</v>
      </c>
      <c r="G13" s="8">
        <v>62</v>
      </c>
      <c r="H13" s="8">
        <f>SUM(F13:G13)</f>
        <v>372</v>
      </c>
      <c r="J13" s="4"/>
      <c r="K13" s="4"/>
      <c r="L13" s="4"/>
      <c r="M13" s="4"/>
    </row>
    <row r="14" spans="1:13" s="106" customFormat="1">
      <c r="A14" s="101" t="s">
        <v>72</v>
      </c>
      <c r="B14" s="102" t="s">
        <v>77</v>
      </c>
      <c r="C14" s="103">
        <v>618</v>
      </c>
      <c r="D14" s="102" t="s">
        <v>15</v>
      </c>
      <c r="E14" s="104" t="s">
        <v>78</v>
      </c>
      <c r="F14" s="105">
        <v>146.78</v>
      </c>
      <c r="G14" s="105">
        <v>0</v>
      </c>
      <c r="H14" s="105">
        <f>SUM(F14+G14)</f>
        <v>146.78</v>
      </c>
      <c r="J14" s="107"/>
      <c r="K14" s="107"/>
      <c r="L14" s="107"/>
      <c r="M14" s="107"/>
    </row>
    <row r="15" spans="1:13">
      <c r="A15" s="11" t="s">
        <v>72</v>
      </c>
      <c r="B15" s="10" t="s">
        <v>79</v>
      </c>
      <c r="C15" s="99">
        <v>619</v>
      </c>
      <c r="D15" s="10" t="s">
        <v>17</v>
      </c>
      <c r="E15" s="92" t="s">
        <v>80</v>
      </c>
      <c r="F15" s="8">
        <v>174.62</v>
      </c>
      <c r="G15" s="8">
        <v>0</v>
      </c>
      <c r="H15" s="8">
        <v>174.62</v>
      </c>
      <c r="J15" s="4"/>
      <c r="K15" s="4"/>
      <c r="L15" s="4"/>
      <c r="M15" s="4"/>
    </row>
    <row r="16" spans="1:13">
      <c r="A16" s="11" t="s">
        <v>72</v>
      </c>
      <c r="B16" s="10" t="s">
        <v>81</v>
      </c>
      <c r="C16" s="99">
        <v>620</v>
      </c>
      <c r="D16" s="10" t="s">
        <v>19</v>
      </c>
      <c r="E16" s="92" t="s">
        <v>82</v>
      </c>
      <c r="F16" s="8">
        <v>42</v>
      </c>
      <c r="G16" s="8">
        <v>0</v>
      </c>
      <c r="H16" s="8">
        <v>42</v>
      </c>
      <c r="J16" s="4"/>
      <c r="K16" s="4"/>
      <c r="L16" s="4"/>
      <c r="M16" s="4"/>
    </row>
    <row r="17" spans="1:13" s="106" customFormat="1">
      <c r="A17" s="101" t="s">
        <v>88</v>
      </c>
      <c r="B17" s="102" t="s">
        <v>89</v>
      </c>
      <c r="C17" s="103">
        <v>621</v>
      </c>
      <c r="D17" s="102" t="s">
        <v>21</v>
      </c>
      <c r="E17" s="104" t="s">
        <v>90</v>
      </c>
      <c r="F17" s="105">
        <v>200</v>
      </c>
      <c r="G17" s="105">
        <v>0</v>
      </c>
      <c r="H17" s="105">
        <v>200</v>
      </c>
      <c r="J17" s="107"/>
      <c r="K17" s="107"/>
      <c r="L17" s="107"/>
      <c r="M17" s="107"/>
    </row>
    <row r="18" spans="1:13" s="106" customFormat="1">
      <c r="A18" s="101" t="s">
        <v>88</v>
      </c>
      <c r="B18" s="102" t="s">
        <v>91</v>
      </c>
      <c r="C18" s="103">
        <v>622</v>
      </c>
      <c r="D18" s="102" t="s">
        <v>15</v>
      </c>
      <c r="E18" s="104" t="s">
        <v>92</v>
      </c>
      <c r="F18" s="105">
        <v>36</v>
      </c>
      <c r="G18" s="105">
        <v>0</v>
      </c>
      <c r="H18" s="105">
        <v>36</v>
      </c>
      <c r="J18" s="107"/>
      <c r="K18" s="107"/>
      <c r="L18" s="107"/>
      <c r="M18" s="107"/>
    </row>
    <row r="19" spans="1:13" s="106" customFormat="1">
      <c r="A19" s="101" t="s">
        <v>88</v>
      </c>
      <c r="B19" s="102" t="s">
        <v>93</v>
      </c>
      <c r="C19" s="103">
        <v>623</v>
      </c>
      <c r="D19" s="102" t="s">
        <v>20</v>
      </c>
      <c r="E19" s="104" t="s">
        <v>94</v>
      </c>
      <c r="F19" s="105">
        <v>25</v>
      </c>
      <c r="G19" s="105">
        <v>5</v>
      </c>
      <c r="H19" s="105">
        <v>30</v>
      </c>
      <c r="J19" s="107"/>
      <c r="K19" s="107"/>
      <c r="L19" s="107"/>
      <c r="M19" s="107"/>
    </row>
    <row r="20" spans="1:13" s="106" customFormat="1">
      <c r="A20" s="101" t="s">
        <v>88</v>
      </c>
      <c r="B20" s="102" t="s">
        <v>95</v>
      </c>
      <c r="C20" s="103">
        <v>624</v>
      </c>
      <c r="D20" s="102" t="s">
        <v>20</v>
      </c>
      <c r="E20" s="104" t="s">
        <v>96</v>
      </c>
      <c r="F20" s="105">
        <v>4.17</v>
      </c>
      <c r="G20" s="105">
        <v>0.83</v>
      </c>
      <c r="H20" s="105">
        <f>SUM(F20+G20)</f>
        <v>5</v>
      </c>
      <c r="J20" s="107"/>
      <c r="K20" s="107"/>
      <c r="L20" s="107"/>
      <c r="M20" s="107"/>
    </row>
    <row r="21" spans="1:13" s="106" customFormat="1">
      <c r="A21" s="101" t="s">
        <v>88</v>
      </c>
      <c r="B21" s="102" t="s">
        <v>79</v>
      </c>
      <c r="C21" s="103">
        <v>625</v>
      </c>
      <c r="D21" s="102" t="s">
        <v>17</v>
      </c>
      <c r="E21" s="104" t="s">
        <v>97</v>
      </c>
      <c r="F21" s="105">
        <v>174.62</v>
      </c>
      <c r="G21" s="105">
        <v>0</v>
      </c>
      <c r="H21" s="105">
        <v>174.62</v>
      </c>
      <c r="J21" s="107"/>
      <c r="K21" s="107"/>
      <c r="L21" s="107"/>
      <c r="M21" s="107"/>
    </row>
    <row r="22" spans="1:13" s="106" customFormat="1">
      <c r="A22" s="101" t="s">
        <v>102</v>
      </c>
      <c r="B22" s="102" t="s">
        <v>79</v>
      </c>
      <c r="C22" s="103">
        <v>626</v>
      </c>
      <c r="D22" s="102" t="s">
        <v>17</v>
      </c>
      <c r="E22" s="104" t="s">
        <v>103</v>
      </c>
      <c r="F22" s="105">
        <v>174.62</v>
      </c>
      <c r="G22" s="105">
        <v>0</v>
      </c>
      <c r="H22" s="105">
        <v>174.62</v>
      </c>
      <c r="J22" s="107"/>
      <c r="K22" s="107"/>
      <c r="L22" s="107"/>
      <c r="M22" s="107"/>
    </row>
    <row r="23" spans="1:13" s="106" customFormat="1">
      <c r="A23" s="101" t="s">
        <v>102</v>
      </c>
      <c r="B23" s="102" t="s">
        <v>79</v>
      </c>
      <c r="C23" s="103">
        <v>627</v>
      </c>
      <c r="D23" s="102" t="s">
        <v>23</v>
      </c>
      <c r="E23" s="104" t="s">
        <v>104</v>
      </c>
      <c r="F23" s="105">
        <v>14.97</v>
      </c>
      <c r="G23" s="105">
        <v>2.99</v>
      </c>
      <c r="H23" s="105">
        <v>17.96</v>
      </c>
      <c r="J23" s="107"/>
      <c r="K23" s="107"/>
      <c r="L23" s="107"/>
      <c r="M23" s="107"/>
    </row>
    <row r="24" spans="1:13">
      <c r="A24" s="11" t="s">
        <v>102</v>
      </c>
      <c r="B24" s="10" t="s">
        <v>105</v>
      </c>
      <c r="C24" s="99">
        <v>628</v>
      </c>
      <c r="D24" s="10" t="s">
        <v>22</v>
      </c>
      <c r="E24" s="92" t="s">
        <v>106</v>
      </c>
      <c r="F24" s="8">
        <v>0</v>
      </c>
      <c r="G24" s="8">
        <v>0</v>
      </c>
      <c r="H24" s="8">
        <v>0</v>
      </c>
      <c r="J24" s="4"/>
      <c r="K24" s="4"/>
      <c r="L24" s="4"/>
      <c r="M24" s="4"/>
    </row>
    <row r="25" spans="1:13" s="106" customFormat="1">
      <c r="A25" s="101" t="s">
        <v>107</v>
      </c>
      <c r="B25" s="102" t="s">
        <v>105</v>
      </c>
      <c r="C25" s="103">
        <v>629</v>
      </c>
      <c r="D25" s="102" t="s">
        <v>22</v>
      </c>
      <c r="E25" s="104" t="s">
        <v>108</v>
      </c>
      <c r="F25" s="105">
        <v>421.32</v>
      </c>
      <c r="G25" s="105">
        <v>0</v>
      </c>
      <c r="H25" s="105">
        <v>421.32</v>
      </c>
      <c r="J25" s="107"/>
      <c r="K25" s="107"/>
      <c r="L25" s="107"/>
      <c r="M25" s="107"/>
    </row>
    <row r="26" spans="1:13" s="106" customFormat="1">
      <c r="A26" s="101" t="s">
        <v>107</v>
      </c>
      <c r="B26" s="102" t="s">
        <v>86</v>
      </c>
      <c r="C26" s="103">
        <v>630</v>
      </c>
      <c r="D26" s="102" t="s">
        <v>57</v>
      </c>
      <c r="E26" s="104" t="s">
        <v>109</v>
      </c>
      <c r="F26" s="105">
        <v>100.19</v>
      </c>
      <c r="G26" s="105">
        <v>0</v>
      </c>
      <c r="H26" s="105">
        <v>100.19</v>
      </c>
      <c r="J26" s="107"/>
      <c r="K26" s="107"/>
      <c r="L26" s="107"/>
      <c r="M26" s="107"/>
    </row>
    <row r="27" spans="1:13" s="106" customFormat="1">
      <c r="A27" s="101" t="s">
        <v>107</v>
      </c>
      <c r="B27" s="102" t="s">
        <v>110</v>
      </c>
      <c r="C27" s="103">
        <v>631</v>
      </c>
      <c r="D27" s="102" t="s">
        <v>60</v>
      </c>
      <c r="E27" s="104" t="s">
        <v>111</v>
      </c>
      <c r="F27" s="105">
        <v>186</v>
      </c>
      <c r="G27" s="105">
        <v>37.200000000000003</v>
      </c>
      <c r="H27" s="105">
        <v>223.2</v>
      </c>
      <c r="J27" s="107"/>
      <c r="K27" s="107"/>
      <c r="L27" s="107"/>
      <c r="M27" s="107"/>
    </row>
    <row r="28" spans="1:13" s="106" customFormat="1">
      <c r="A28" s="101" t="s">
        <v>112</v>
      </c>
      <c r="B28" s="102" t="s">
        <v>89</v>
      </c>
      <c r="C28" s="103">
        <v>632</v>
      </c>
      <c r="D28" s="102" t="s">
        <v>21</v>
      </c>
      <c r="E28" s="104" t="s">
        <v>113</v>
      </c>
      <c r="F28" s="105">
        <v>240</v>
      </c>
      <c r="G28" s="105">
        <v>0</v>
      </c>
      <c r="H28" s="105">
        <v>240</v>
      </c>
      <c r="J28" s="107"/>
      <c r="K28" s="107"/>
      <c r="L28" s="107"/>
      <c r="M28" s="107"/>
    </row>
    <row r="29" spans="1:13" s="106" customFormat="1">
      <c r="A29" s="101" t="s">
        <v>112</v>
      </c>
      <c r="B29" s="102" t="s">
        <v>79</v>
      </c>
      <c r="C29" s="103">
        <v>633</v>
      </c>
      <c r="D29" s="102" t="s">
        <v>17</v>
      </c>
      <c r="E29" s="104" t="s">
        <v>114</v>
      </c>
      <c r="F29" s="105">
        <v>174.62</v>
      </c>
      <c r="G29" s="105">
        <v>0</v>
      </c>
      <c r="H29" s="105">
        <v>174.62</v>
      </c>
      <c r="J29" s="107"/>
      <c r="K29" s="107"/>
      <c r="L29" s="107"/>
      <c r="M29" s="107"/>
    </row>
    <row r="30" spans="1:13" s="32" customFormat="1">
      <c r="A30" s="108" t="s">
        <v>137</v>
      </c>
      <c r="B30" s="109" t="s">
        <v>138</v>
      </c>
      <c r="C30" s="110">
        <v>634</v>
      </c>
      <c r="D30" s="109" t="s">
        <v>60</v>
      </c>
      <c r="E30" s="111" t="s">
        <v>139</v>
      </c>
      <c r="F30" s="112">
        <v>290</v>
      </c>
      <c r="G30" s="112">
        <v>58</v>
      </c>
      <c r="H30" s="112">
        <v>348</v>
      </c>
      <c r="J30" s="113"/>
      <c r="K30" s="113"/>
      <c r="L30" s="113"/>
      <c r="M30" s="113"/>
    </row>
    <row r="31" spans="1:13" s="106" customFormat="1">
      <c r="A31" s="101" t="s">
        <v>137</v>
      </c>
      <c r="B31" s="102" t="s">
        <v>89</v>
      </c>
      <c r="C31" s="103">
        <v>635</v>
      </c>
      <c r="D31" s="102" t="s">
        <v>21</v>
      </c>
      <c r="E31" s="104" t="s">
        <v>140</v>
      </c>
      <c r="F31" s="105">
        <v>240</v>
      </c>
      <c r="G31" s="105">
        <v>0</v>
      </c>
      <c r="H31" s="105">
        <v>240</v>
      </c>
      <c r="J31" s="107"/>
      <c r="K31" s="107"/>
      <c r="L31" s="107"/>
      <c r="M31" s="107"/>
    </row>
    <row r="32" spans="1:13" s="106" customFormat="1">
      <c r="A32" s="101" t="s">
        <v>137</v>
      </c>
      <c r="B32" s="102" t="s">
        <v>79</v>
      </c>
      <c r="C32" s="103">
        <v>636</v>
      </c>
      <c r="D32" s="102" t="s">
        <v>17</v>
      </c>
      <c r="E32" s="104" t="s">
        <v>141</v>
      </c>
      <c r="F32" s="105">
        <v>174.62</v>
      </c>
      <c r="G32" s="105">
        <v>0</v>
      </c>
      <c r="H32" s="105">
        <v>174.62</v>
      </c>
      <c r="J32" s="107"/>
      <c r="K32" s="107"/>
      <c r="L32" s="107"/>
      <c r="M32" s="107"/>
    </row>
    <row r="33" spans="1:13" s="106" customFormat="1">
      <c r="A33" s="101" t="s">
        <v>156</v>
      </c>
      <c r="B33" s="102" t="s">
        <v>79</v>
      </c>
      <c r="C33" s="103">
        <v>637</v>
      </c>
      <c r="D33" s="102" t="s">
        <v>23</v>
      </c>
      <c r="E33" s="104" t="s">
        <v>157</v>
      </c>
      <c r="F33" s="105">
        <v>41.85</v>
      </c>
      <c r="G33" s="105">
        <v>0</v>
      </c>
      <c r="H33" s="105">
        <v>41.85</v>
      </c>
      <c r="J33" s="107"/>
      <c r="K33" s="107"/>
      <c r="L33" s="107"/>
      <c r="M33" s="107"/>
    </row>
    <row r="34" spans="1:13" s="106" customFormat="1">
      <c r="A34" s="101" t="s">
        <v>156</v>
      </c>
      <c r="B34" s="102" t="s">
        <v>79</v>
      </c>
      <c r="C34" s="103">
        <v>638</v>
      </c>
      <c r="D34" s="102" t="s">
        <v>23</v>
      </c>
      <c r="E34" s="104" t="s">
        <v>104</v>
      </c>
      <c r="F34" s="105">
        <v>28.04</v>
      </c>
      <c r="G34" s="105">
        <v>5.61</v>
      </c>
      <c r="H34" s="105">
        <v>33.65</v>
      </c>
      <c r="J34" s="107"/>
      <c r="K34" s="107"/>
      <c r="L34" s="107"/>
      <c r="M34" s="107"/>
    </row>
    <row r="35" spans="1:13" s="32" customFormat="1">
      <c r="A35" s="108" t="s">
        <v>153</v>
      </c>
      <c r="B35" s="109" t="s">
        <v>154</v>
      </c>
      <c r="C35" s="110">
        <v>639</v>
      </c>
      <c r="D35" s="109" t="s">
        <v>18</v>
      </c>
      <c r="E35" s="111" t="s">
        <v>155</v>
      </c>
      <c r="F35" s="112">
        <v>30</v>
      </c>
      <c r="G35" s="112">
        <v>0</v>
      </c>
      <c r="H35" s="112">
        <v>30</v>
      </c>
      <c r="J35" s="113"/>
      <c r="K35" s="113"/>
      <c r="L35" s="113"/>
      <c r="M35" s="113"/>
    </row>
    <row r="36" spans="1:13" s="126" customFormat="1">
      <c r="A36" s="121" t="s">
        <v>153</v>
      </c>
      <c r="B36" s="122" t="s">
        <v>89</v>
      </c>
      <c r="C36" s="123">
        <v>640</v>
      </c>
      <c r="D36" s="122" t="s">
        <v>21</v>
      </c>
      <c r="E36" s="124" t="s">
        <v>158</v>
      </c>
      <c r="F36" s="125">
        <v>320</v>
      </c>
      <c r="G36" s="125">
        <v>0</v>
      </c>
      <c r="H36" s="125">
        <v>320</v>
      </c>
      <c r="J36" s="127"/>
      <c r="K36" s="127"/>
      <c r="L36" s="127"/>
      <c r="M36" s="127"/>
    </row>
    <row r="37" spans="1:13" s="32" customFormat="1">
      <c r="A37" s="108" t="s">
        <v>153</v>
      </c>
      <c r="B37" s="109" t="s">
        <v>79</v>
      </c>
      <c r="C37" s="110">
        <v>641</v>
      </c>
      <c r="D37" s="109" t="s">
        <v>17</v>
      </c>
      <c r="E37" s="111" t="s">
        <v>159</v>
      </c>
      <c r="F37" s="112">
        <v>174.62</v>
      </c>
      <c r="G37" s="112">
        <v>0</v>
      </c>
      <c r="H37" s="112">
        <v>174.62</v>
      </c>
      <c r="J37" s="113"/>
      <c r="K37" s="113"/>
      <c r="L37" s="113"/>
      <c r="M37" s="113"/>
    </row>
    <row r="38" spans="1:13" s="32" customFormat="1">
      <c r="A38" s="114" t="s">
        <v>153</v>
      </c>
      <c r="B38" s="109" t="s">
        <v>110</v>
      </c>
      <c r="C38" s="110">
        <v>642</v>
      </c>
      <c r="D38" s="109" t="s">
        <v>60</v>
      </c>
      <c r="E38" s="111" t="s">
        <v>160</v>
      </c>
      <c r="F38" s="112">
        <v>45</v>
      </c>
      <c r="G38" s="112">
        <v>9</v>
      </c>
      <c r="H38" s="112">
        <v>54</v>
      </c>
      <c r="J38" s="113"/>
      <c r="K38" s="113"/>
      <c r="L38" s="113"/>
      <c r="M38" s="113"/>
    </row>
    <row r="39" spans="1:13" s="106" customFormat="1">
      <c r="A39" s="129" t="s">
        <v>153</v>
      </c>
      <c r="B39" s="102" t="s">
        <v>161</v>
      </c>
      <c r="C39" s="103">
        <v>643</v>
      </c>
      <c r="D39" s="102" t="s">
        <v>60</v>
      </c>
      <c r="E39" s="104" t="s">
        <v>162</v>
      </c>
      <c r="F39" s="105">
        <v>6</v>
      </c>
      <c r="G39" s="105">
        <v>0</v>
      </c>
      <c r="H39" s="105">
        <v>6</v>
      </c>
      <c r="J39" s="107"/>
      <c r="K39" s="107"/>
      <c r="L39" s="107"/>
      <c r="M39" s="107"/>
    </row>
    <row r="40" spans="1:13" s="32" customFormat="1">
      <c r="A40" s="114" t="s">
        <v>176</v>
      </c>
      <c r="B40" s="109" t="s">
        <v>79</v>
      </c>
      <c r="C40" s="110">
        <v>644</v>
      </c>
      <c r="D40" s="109" t="s">
        <v>17</v>
      </c>
      <c r="E40" s="111" t="s">
        <v>177</v>
      </c>
      <c r="F40" s="112">
        <v>174.62</v>
      </c>
      <c r="G40" s="112">
        <v>0</v>
      </c>
      <c r="H40" s="112">
        <v>174.62</v>
      </c>
      <c r="J40" s="113"/>
      <c r="K40" s="113"/>
      <c r="L40" s="113"/>
      <c r="M40" s="113"/>
    </row>
    <row r="41" spans="1:13" s="32" customFormat="1">
      <c r="A41" s="114" t="s">
        <v>176</v>
      </c>
      <c r="B41" s="109" t="s">
        <v>154</v>
      </c>
      <c r="C41" s="110">
        <v>645</v>
      </c>
      <c r="D41" s="109" t="s">
        <v>18</v>
      </c>
      <c r="E41" s="111" t="s">
        <v>178</v>
      </c>
      <c r="F41" s="112">
        <v>60</v>
      </c>
      <c r="G41" s="112">
        <v>0</v>
      </c>
      <c r="H41" s="112">
        <v>60</v>
      </c>
      <c r="J41" s="113"/>
      <c r="K41" s="113"/>
      <c r="L41" s="113"/>
      <c r="M41" s="113"/>
    </row>
    <row r="42" spans="1:13" s="32" customFormat="1">
      <c r="A42" s="114" t="s">
        <v>176</v>
      </c>
      <c r="B42" s="109" t="s">
        <v>79</v>
      </c>
      <c r="C42" s="110">
        <v>646</v>
      </c>
      <c r="D42" s="109" t="s">
        <v>17</v>
      </c>
      <c r="E42" s="111" t="s">
        <v>179</v>
      </c>
      <c r="F42" s="112">
        <v>174.62</v>
      </c>
      <c r="G42" s="112">
        <v>0</v>
      </c>
      <c r="H42" s="112">
        <v>174.62</v>
      </c>
      <c r="J42" s="113"/>
      <c r="K42" s="113"/>
      <c r="L42" s="113"/>
      <c r="M42" s="113"/>
    </row>
    <row r="43" spans="1:13" s="32" customFormat="1">
      <c r="A43" s="114" t="s">
        <v>176</v>
      </c>
      <c r="B43" s="109" t="s">
        <v>89</v>
      </c>
      <c r="C43" s="110">
        <v>647</v>
      </c>
      <c r="D43" s="109" t="s">
        <v>21</v>
      </c>
      <c r="E43" s="111" t="s">
        <v>180</v>
      </c>
      <c r="F43" s="112">
        <v>160</v>
      </c>
      <c r="G43" s="112">
        <v>0</v>
      </c>
      <c r="H43" s="112">
        <v>160</v>
      </c>
      <c r="J43" s="113"/>
      <c r="K43" s="113"/>
      <c r="L43" s="113"/>
      <c r="M43" s="113"/>
    </row>
    <row r="44" spans="1:13" s="106" customFormat="1">
      <c r="A44" s="129" t="s">
        <v>191</v>
      </c>
      <c r="B44" s="102" t="s">
        <v>77</v>
      </c>
      <c r="C44" s="130">
        <v>648</v>
      </c>
      <c r="D44" s="102" t="s">
        <v>24</v>
      </c>
      <c r="E44" s="131" t="s">
        <v>192</v>
      </c>
      <c r="F44" s="132">
        <v>80</v>
      </c>
      <c r="G44" s="132">
        <v>0</v>
      </c>
      <c r="H44" s="132">
        <v>80</v>
      </c>
      <c r="J44" s="107"/>
      <c r="K44" s="107"/>
      <c r="L44" s="107"/>
      <c r="M44" s="107"/>
    </row>
    <row r="45" spans="1:13" s="106" customFormat="1">
      <c r="A45" s="129" t="s">
        <v>191</v>
      </c>
      <c r="B45" s="102" t="s">
        <v>79</v>
      </c>
      <c r="C45" s="130">
        <v>649</v>
      </c>
      <c r="D45" s="102" t="s">
        <v>17</v>
      </c>
      <c r="E45" s="131" t="s">
        <v>193</v>
      </c>
      <c r="F45" s="132">
        <v>174.62</v>
      </c>
      <c r="G45" s="132">
        <v>0</v>
      </c>
      <c r="H45" s="132">
        <v>174.62</v>
      </c>
      <c r="J45" s="107"/>
      <c r="K45" s="107"/>
      <c r="L45" s="107"/>
      <c r="M45" s="107"/>
    </row>
    <row r="46" spans="1:13" s="106" customFormat="1">
      <c r="A46" s="129" t="s">
        <v>191</v>
      </c>
      <c r="B46" s="102" t="s">
        <v>79</v>
      </c>
      <c r="C46" s="130">
        <v>650</v>
      </c>
      <c r="D46" s="102" t="s">
        <v>17</v>
      </c>
      <c r="E46" s="131" t="s">
        <v>194</v>
      </c>
      <c r="F46" s="132">
        <v>174.62</v>
      </c>
      <c r="G46" s="132">
        <v>0</v>
      </c>
      <c r="H46" s="132">
        <v>174.62</v>
      </c>
      <c r="J46" s="107"/>
      <c r="K46" s="107"/>
      <c r="L46" s="107"/>
      <c r="M46" s="107"/>
    </row>
    <row r="47" spans="1:13" s="106" customFormat="1">
      <c r="A47" s="129" t="s">
        <v>208</v>
      </c>
      <c r="B47" s="102" t="s">
        <v>195</v>
      </c>
      <c r="C47" s="130">
        <v>651</v>
      </c>
      <c r="D47" s="102" t="s">
        <v>23</v>
      </c>
      <c r="E47" s="131" t="s">
        <v>196</v>
      </c>
      <c r="F47" s="132">
        <v>200</v>
      </c>
      <c r="G47" s="132">
        <v>0</v>
      </c>
      <c r="H47" s="132">
        <v>200</v>
      </c>
      <c r="J47" s="107"/>
      <c r="K47" s="107"/>
      <c r="L47" s="107"/>
      <c r="M47" s="107"/>
    </row>
    <row r="48" spans="1:13" s="126" customFormat="1">
      <c r="A48" s="133" t="s">
        <v>209</v>
      </c>
      <c r="B48" s="122" t="s">
        <v>210</v>
      </c>
      <c r="C48" s="134">
        <v>652</v>
      </c>
      <c r="D48" s="122" t="s">
        <v>15</v>
      </c>
      <c r="E48" s="135" t="s">
        <v>197</v>
      </c>
      <c r="F48" s="136">
        <v>170</v>
      </c>
      <c r="G48" s="136">
        <v>0</v>
      </c>
      <c r="H48" s="136">
        <v>170</v>
      </c>
      <c r="J48" s="127"/>
      <c r="K48" s="127"/>
      <c r="L48" s="127"/>
      <c r="M48" s="127"/>
    </row>
    <row r="49" spans="1:13" s="126" customFormat="1">
      <c r="A49" s="133" t="s">
        <v>209</v>
      </c>
      <c r="B49" s="122" t="s">
        <v>154</v>
      </c>
      <c r="C49" s="134">
        <v>653</v>
      </c>
      <c r="D49" s="122" t="s">
        <v>18</v>
      </c>
      <c r="E49" s="135" t="s">
        <v>211</v>
      </c>
      <c r="F49" s="136">
        <v>60</v>
      </c>
      <c r="G49" s="136">
        <v>0</v>
      </c>
      <c r="H49" s="136">
        <v>60</v>
      </c>
      <c r="J49" s="127"/>
      <c r="K49" s="127"/>
      <c r="L49" s="127"/>
      <c r="M49" s="127"/>
    </row>
    <row r="50" spans="1:13" s="126" customFormat="1">
      <c r="A50" s="133" t="s">
        <v>209</v>
      </c>
      <c r="B50" s="122" t="s">
        <v>79</v>
      </c>
      <c r="C50" s="134">
        <v>654</v>
      </c>
      <c r="D50" s="122" t="s">
        <v>17</v>
      </c>
      <c r="E50" s="135" t="s">
        <v>212</v>
      </c>
      <c r="F50" s="136">
        <v>174.62</v>
      </c>
      <c r="G50" s="136">
        <v>0</v>
      </c>
      <c r="H50" s="136">
        <v>174.62</v>
      </c>
      <c r="J50" s="127"/>
      <c r="K50" s="127"/>
      <c r="L50" s="127"/>
      <c r="M50" s="127"/>
    </row>
    <row r="51" spans="1:13" s="126" customFormat="1">
      <c r="A51" s="133" t="s">
        <v>209</v>
      </c>
      <c r="B51" s="122" t="s">
        <v>79</v>
      </c>
      <c r="C51" s="134">
        <v>655</v>
      </c>
      <c r="D51" s="122" t="s">
        <v>17</v>
      </c>
      <c r="E51" s="135" t="s">
        <v>213</v>
      </c>
      <c r="F51" s="136">
        <v>174.62</v>
      </c>
      <c r="G51" s="136">
        <v>0</v>
      </c>
      <c r="H51" s="136">
        <v>174.62</v>
      </c>
      <c r="J51" s="127"/>
      <c r="K51" s="127"/>
      <c r="L51" s="127"/>
      <c r="M51" s="127"/>
    </row>
    <row r="52" spans="1:13" s="35" customFormat="1">
      <c r="A52" s="115"/>
      <c r="B52" s="116"/>
      <c r="C52" s="117"/>
      <c r="D52" s="116"/>
      <c r="E52" s="118"/>
      <c r="F52" s="119"/>
      <c r="G52" s="119"/>
      <c r="H52" s="119"/>
      <c r="J52" s="120"/>
      <c r="K52" s="120"/>
      <c r="L52" s="120"/>
      <c r="M52" s="120"/>
    </row>
    <row r="53" spans="1:13">
      <c r="A53" s="96"/>
      <c r="B53" s="95" t="s">
        <v>27</v>
      </c>
      <c r="C53" s="100"/>
      <c r="D53" s="95"/>
      <c r="E53" s="97"/>
      <c r="F53" s="12">
        <f>SUM(F12:F52)</f>
        <v>5592.7599999999993</v>
      </c>
      <c r="G53" s="12">
        <f>SUM(G12:G52)</f>
        <v>180.63</v>
      </c>
      <c r="H53" s="12">
        <f>SUM(F53:G53)</f>
        <v>5773.3899999999994</v>
      </c>
      <c r="J53" s="4"/>
      <c r="K53" s="4"/>
      <c r="L53" s="4"/>
      <c r="M53" s="4"/>
    </row>
    <row r="54" spans="1:13">
      <c r="J54" s="4"/>
      <c r="K54" s="4"/>
      <c r="L54" s="4"/>
      <c r="M54" s="4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'C:\Users\clerk\AppData\Roaming\Microsoft\Excel\[Practice (version 1).xlsb]Drop Downs'!#REF!</xm:f>
          </x14:formula1>
          <xm:sqref>D54:D86</xm:sqref>
        </x14:dataValidation>
        <x14:dataValidation type="list" allowBlank="1" showInputMessage="1" showErrorMessage="1" xr:uid="{00000000-0002-0000-0000-000001000000}">
          <x14:formula1>
            <xm:f>'Drop Downs'!$A$1:$A$24</xm:f>
          </x14:formula1>
          <xm:sqref>D2:D8 D12:D53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tabSelected="1" workbookViewId="0">
      <selection activeCell="D13" sqref="D13"/>
    </sheetView>
  </sheetViews>
  <sheetFormatPr defaultRowHeight="14.25"/>
  <cols>
    <col min="1" max="1" width="51.42578125" style="3" bestFit="1" customWidth="1"/>
    <col min="2" max="3" width="9.140625" style="3" hidden="1" customWidth="1"/>
    <col min="4" max="4" width="9.140625" style="3"/>
    <col min="5" max="5" width="9.140625" style="35"/>
    <col min="6" max="7" width="13" style="3" customWidth="1"/>
    <col min="8" max="8" width="11.5703125" style="35" customWidth="1"/>
    <col min="9" max="9" width="45.140625" style="3" bestFit="1" customWidth="1"/>
    <col min="10" max="16384" width="9.140625" style="3"/>
  </cols>
  <sheetData>
    <row r="1" spans="1:9" ht="60">
      <c r="A1" s="38" t="s">
        <v>42</v>
      </c>
      <c r="B1" s="39" t="s">
        <v>70</v>
      </c>
      <c r="C1" s="39" t="s">
        <v>69</v>
      </c>
      <c r="D1" s="36" t="s">
        <v>71</v>
      </c>
      <c r="E1" s="37" t="s">
        <v>69</v>
      </c>
      <c r="F1" s="36" t="s">
        <v>87</v>
      </c>
      <c r="G1" s="36"/>
      <c r="H1" s="37" t="s">
        <v>100</v>
      </c>
      <c r="I1" s="3" t="s">
        <v>98</v>
      </c>
    </row>
    <row r="2" spans="1:9" ht="18.75">
      <c r="A2" s="40" t="s">
        <v>43</v>
      </c>
      <c r="B2" s="41" t="s">
        <v>44</v>
      </c>
      <c r="C2" s="41" t="s">
        <v>44</v>
      </c>
      <c r="D2" s="42" t="s">
        <v>44</v>
      </c>
      <c r="E2" s="43" t="s">
        <v>44</v>
      </c>
      <c r="F2" s="42"/>
      <c r="G2" s="42"/>
      <c r="H2" s="43" t="s">
        <v>44</v>
      </c>
    </row>
    <row r="3" spans="1:9" ht="15">
      <c r="A3" s="44" t="s">
        <v>7</v>
      </c>
      <c r="B3" s="45">
        <v>5850</v>
      </c>
      <c r="C3" s="45">
        <v>5850</v>
      </c>
      <c r="D3" s="46">
        <f>SUMIF('Cash Book until Financial End'!D:D,A3,'Cash Book until Financial End'!F:F)</f>
        <v>6100</v>
      </c>
      <c r="E3" s="47">
        <v>6100</v>
      </c>
      <c r="F3" s="46">
        <f>E3-D3</f>
        <v>0</v>
      </c>
      <c r="G3" s="46"/>
      <c r="H3" s="47">
        <v>5850</v>
      </c>
    </row>
    <row r="4" spans="1:9" ht="15">
      <c r="A4" s="38" t="s">
        <v>45</v>
      </c>
      <c r="B4" s="45"/>
      <c r="C4" s="45"/>
      <c r="D4" s="46"/>
      <c r="E4" s="47"/>
      <c r="F4" s="46"/>
      <c r="G4" s="46"/>
      <c r="H4" s="47">
        <v>1049</v>
      </c>
      <c r="I4" s="3" t="s">
        <v>101</v>
      </c>
    </row>
    <row r="5" spans="1:9" ht="15">
      <c r="A5" s="44" t="s">
        <v>46</v>
      </c>
      <c r="B5" s="45">
        <v>0</v>
      </c>
      <c r="C5" s="45">
        <v>0</v>
      </c>
      <c r="D5" s="46">
        <f>SUMIF('Cash Book until Financial End'!D:D,A5,'Cash Book until Financial End'!F:F)</f>
        <v>0</v>
      </c>
      <c r="E5" s="47">
        <v>0</v>
      </c>
      <c r="F5" s="46">
        <f>E5-D5</f>
        <v>0</v>
      </c>
      <c r="G5" s="46"/>
      <c r="H5" s="47">
        <v>0</v>
      </c>
    </row>
    <row r="6" spans="1:9" ht="15">
      <c r="A6" s="44" t="s">
        <v>47</v>
      </c>
      <c r="B6" s="45">
        <v>0</v>
      </c>
      <c r="C6" s="45">
        <v>0</v>
      </c>
      <c r="D6" s="46">
        <f>SUMIF('Cash Book until Financial End'!D:D,A6,'Cash Book until Financial End'!F:F)</f>
        <v>0</v>
      </c>
      <c r="E6" s="47">
        <v>0</v>
      </c>
      <c r="F6" s="46">
        <f>E6-D6</f>
        <v>0</v>
      </c>
      <c r="G6" s="46"/>
      <c r="H6" s="47">
        <v>0</v>
      </c>
    </row>
    <row r="7" spans="1:9" ht="15">
      <c r="A7" s="38" t="s">
        <v>45</v>
      </c>
      <c r="B7" s="45">
        <v>0</v>
      </c>
      <c r="C7" s="45">
        <v>0</v>
      </c>
      <c r="D7" s="46">
        <f>SUM(D5:D6)</f>
        <v>0</v>
      </c>
      <c r="E7" s="47">
        <f>SUM(E5:E6)</f>
        <v>0</v>
      </c>
      <c r="F7" s="46">
        <f>E7-D7</f>
        <v>0</v>
      </c>
      <c r="G7" s="46"/>
      <c r="H7" s="47">
        <f>SUM(H5:H6)</f>
        <v>0</v>
      </c>
    </row>
    <row r="8" spans="1:9" ht="15">
      <c r="A8" s="38" t="s">
        <v>48</v>
      </c>
      <c r="B8" s="48">
        <v>5850</v>
      </c>
      <c r="C8" s="48">
        <v>5850</v>
      </c>
      <c r="D8" s="49">
        <f>D7+D3</f>
        <v>6100</v>
      </c>
      <c r="E8" s="50">
        <f>E7+E3</f>
        <v>6100</v>
      </c>
      <c r="F8" s="49">
        <f>E8-D8</f>
        <v>0</v>
      </c>
      <c r="G8" s="49"/>
      <c r="H8" s="50">
        <f>SUM(H3:H7)</f>
        <v>6899</v>
      </c>
    </row>
    <row r="9" spans="1:9" ht="15">
      <c r="A9" s="44"/>
      <c r="B9" s="51"/>
      <c r="C9" s="51"/>
      <c r="D9" s="38"/>
      <c r="E9" s="52"/>
      <c r="F9" s="38"/>
      <c r="G9" s="38"/>
      <c r="H9" s="52"/>
    </row>
    <row r="10" spans="1:9" ht="15">
      <c r="A10" s="38" t="s">
        <v>49</v>
      </c>
      <c r="B10" s="53"/>
      <c r="C10" s="53"/>
      <c r="D10" s="44"/>
      <c r="E10" s="54"/>
      <c r="F10" s="44"/>
      <c r="G10" s="44"/>
      <c r="H10" s="54"/>
    </row>
    <row r="11" spans="1:9" ht="15">
      <c r="A11" s="44" t="s">
        <v>8</v>
      </c>
      <c r="B11" s="53">
        <v>7634.1900000000005</v>
      </c>
      <c r="C11" s="53">
        <v>9371.36</v>
      </c>
      <c r="D11" s="46">
        <v>5044.33</v>
      </c>
      <c r="E11" s="47">
        <v>5044.33</v>
      </c>
      <c r="F11" s="46">
        <f>SUM(E11-D11)</f>
        <v>0</v>
      </c>
      <c r="G11" s="46"/>
      <c r="H11" s="55">
        <v>7634</v>
      </c>
    </row>
    <row r="12" spans="1:9" ht="15">
      <c r="A12" s="70" t="s">
        <v>49</v>
      </c>
      <c r="B12" s="79"/>
      <c r="C12" s="79"/>
      <c r="D12" s="59">
        <v>350</v>
      </c>
      <c r="E12" s="60"/>
      <c r="F12" s="59"/>
      <c r="G12" s="59"/>
      <c r="H12" s="87"/>
      <c r="I12" s="3" t="s">
        <v>224</v>
      </c>
    </row>
    <row r="13" spans="1:9" ht="15.75" thickBot="1">
      <c r="A13" s="57" t="s">
        <v>50</v>
      </c>
      <c r="B13" s="58">
        <v>7634.1900000000005</v>
      </c>
      <c r="C13" s="58">
        <v>9371.36</v>
      </c>
      <c r="D13" s="59">
        <f>SUM(D11:D12)</f>
        <v>5394.33</v>
      </c>
      <c r="E13" s="60">
        <f>SUM(E11:E11)</f>
        <v>5044.33</v>
      </c>
      <c r="F13" s="59">
        <f>E13-D13</f>
        <v>-350</v>
      </c>
      <c r="G13" s="59"/>
      <c r="H13" s="60">
        <f>SUM(H11:H11)</f>
        <v>7634</v>
      </c>
    </row>
    <row r="14" spans="1:9" ht="16.5" thickTop="1" thickBot="1">
      <c r="A14" s="65" t="s">
        <v>51</v>
      </c>
      <c r="B14" s="66">
        <v>13484.19</v>
      </c>
      <c r="C14" s="66">
        <v>15221.36</v>
      </c>
      <c r="D14" s="67">
        <f>D13+D7+D3</f>
        <v>11494.33</v>
      </c>
      <c r="E14" s="68">
        <f>E13+E7+E3</f>
        <v>11144.33</v>
      </c>
      <c r="F14" s="67">
        <f>E14-D14</f>
        <v>-350</v>
      </c>
      <c r="G14" s="81"/>
      <c r="H14" s="69">
        <f>SUM(H8+H13)</f>
        <v>14533</v>
      </c>
    </row>
    <row r="15" spans="1:9" ht="15.75" thickTop="1">
      <c r="A15" s="61"/>
      <c r="B15" s="62"/>
      <c r="C15" s="62"/>
      <c r="D15" s="63"/>
      <c r="E15" s="64"/>
      <c r="F15" s="63"/>
      <c r="G15" s="63"/>
      <c r="H15" s="64"/>
    </row>
    <row r="16" spans="1:9" ht="15.75">
      <c r="A16" s="56" t="s">
        <v>10</v>
      </c>
      <c r="B16" s="53"/>
      <c r="C16" s="53"/>
      <c r="D16" s="44"/>
      <c r="E16" s="54"/>
      <c r="F16" s="44"/>
      <c r="G16" s="44"/>
      <c r="H16" s="54"/>
    </row>
    <row r="17" spans="1:9" ht="15">
      <c r="A17" s="38" t="s">
        <v>52</v>
      </c>
      <c r="B17" s="53"/>
      <c r="C17" s="53"/>
      <c r="D17" s="44"/>
      <c r="E17" s="54"/>
      <c r="F17" s="44"/>
      <c r="G17" s="44"/>
      <c r="H17" s="54"/>
    </row>
    <row r="18" spans="1:9" ht="15">
      <c r="A18" s="44" t="s">
        <v>17</v>
      </c>
      <c r="B18" s="45">
        <v>2243.75</v>
      </c>
      <c r="C18" s="45">
        <v>1900</v>
      </c>
      <c r="D18" s="46">
        <f>SUMIF('Cash Book until Financial End'!D:D,A18,'Cash Book until Financial End'!H:H)</f>
        <v>2095.4399999999996</v>
      </c>
      <c r="E18" s="47">
        <v>2072</v>
      </c>
      <c r="F18" s="46">
        <f>E18-D18</f>
        <v>-23.4399999999996</v>
      </c>
      <c r="G18" s="46"/>
      <c r="H18" s="47">
        <v>2418</v>
      </c>
      <c r="I18" s="3" t="s">
        <v>171</v>
      </c>
    </row>
    <row r="19" spans="1:9" ht="15.75" thickBot="1">
      <c r="A19" s="70" t="s">
        <v>19</v>
      </c>
      <c r="B19" s="58">
        <v>30</v>
      </c>
      <c r="C19" s="58">
        <v>60</v>
      </c>
      <c r="D19" s="59">
        <f>SUMIF('Cash Book until Financial End'!D:D,A19,'Cash Book until Financial End'!H:H)</f>
        <v>42</v>
      </c>
      <c r="E19" s="60">
        <v>60</v>
      </c>
      <c r="F19" s="59">
        <f>E19-D19</f>
        <v>18</v>
      </c>
      <c r="G19" s="59"/>
      <c r="H19" s="60">
        <v>30</v>
      </c>
    </row>
    <row r="20" spans="1:9" ht="16.5" thickTop="1" thickBot="1">
      <c r="A20" s="74" t="s">
        <v>53</v>
      </c>
      <c r="B20" s="75">
        <v>2273.75</v>
      </c>
      <c r="C20" s="75">
        <v>1960</v>
      </c>
      <c r="D20" s="76">
        <f>SUM(D18:D19)</f>
        <v>2137.4399999999996</v>
      </c>
      <c r="E20" s="77">
        <f>SUM(E18:E19)</f>
        <v>2132</v>
      </c>
      <c r="F20" s="76">
        <f>E20-D20</f>
        <v>-5.4399999999995998</v>
      </c>
      <c r="G20" s="76"/>
      <c r="H20" s="77">
        <f>SUM(H18:H19)</f>
        <v>2448</v>
      </c>
    </row>
    <row r="21" spans="1:9" ht="15.75" thickTop="1">
      <c r="A21" s="61" t="s">
        <v>54</v>
      </c>
      <c r="B21" s="71"/>
      <c r="C21" s="71"/>
      <c r="D21" s="72"/>
      <c r="E21" s="73"/>
      <c r="F21" s="72"/>
      <c r="G21" s="72"/>
      <c r="H21" s="73"/>
    </row>
    <row r="22" spans="1:9" ht="15">
      <c r="A22" s="44" t="s">
        <v>23</v>
      </c>
      <c r="B22" s="45">
        <v>49.93</v>
      </c>
      <c r="C22" s="45">
        <v>250</v>
      </c>
      <c r="D22" s="46">
        <f>SUMIF('Cash Book until Financial End'!D:D,A22,'Cash Book until Financial End'!H:H)</f>
        <v>293.46000000000004</v>
      </c>
      <c r="E22" s="47">
        <v>250</v>
      </c>
      <c r="F22" s="46">
        <f t="shared" ref="F22:F31" si="0">E22-D22</f>
        <v>-43.460000000000036</v>
      </c>
      <c r="G22" s="46"/>
      <c r="H22" s="47">
        <v>220</v>
      </c>
    </row>
    <row r="23" spans="1:9" ht="15">
      <c r="A23" s="44" t="s">
        <v>55</v>
      </c>
      <c r="B23" s="45">
        <v>0</v>
      </c>
      <c r="C23" s="45">
        <v>0</v>
      </c>
      <c r="D23" s="46">
        <f>SUMIF('Cash Book until Financial End'!D:D,A23,'Cash Book until Financial End'!H:H)</f>
        <v>0</v>
      </c>
      <c r="E23" s="47">
        <v>0</v>
      </c>
      <c r="F23" s="46">
        <f t="shared" si="0"/>
        <v>0</v>
      </c>
      <c r="G23" s="46"/>
      <c r="H23" s="47">
        <v>0</v>
      </c>
    </row>
    <row r="24" spans="1:9" ht="15">
      <c r="A24" s="44" t="s">
        <v>16</v>
      </c>
      <c r="B24" s="45">
        <v>300</v>
      </c>
      <c r="C24" s="45">
        <v>300</v>
      </c>
      <c r="D24" s="46">
        <f>SUMIF('Cash Book until Financial End'!D:D,A24,'Cash Book until Financial End'!H:H)</f>
        <v>372</v>
      </c>
      <c r="E24" s="47">
        <v>300</v>
      </c>
      <c r="F24" s="46">
        <f t="shared" si="0"/>
        <v>-72</v>
      </c>
      <c r="G24" s="46"/>
      <c r="H24" s="47">
        <v>300</v>
      </c>
      <c r="I24" s="7" t="s">
        <v>174</v>
      </c>
    </row>
    <row r="25" spans="1:9" ht="15">
      <c r="A25" s="44" t="s">
        <v>56</v>
      </c>
      <c r="B25" s="45">
        <v>0</v>
      </c>
      <c r="C25" s="45">
        <v>0</v>
      </c>
      <c r="D25" s="46">
        <f>SUMIF('Cash Book until Financial End'!D:D,A25,'Cash Book until Financial End'!H:H)</f>
        <v>0</v>
      </c>
      <c r="E25" s="47">
        <v>0</v>
      </c>
      <c r="F25" s="46">
        <f t="shared" si="0"/>
        <v>0</v>
      </c>
      <c r="G25" s="46"/>
      <c r="H25" s="47">
        <v>0</v>
      </c>
    </row>
    <row r="26" spans="1:9" ht="15">
      <c r="A26" s="44" t="s">
        <v>18</v>
      </c>
      <c r="B26" s="45">
        <v>120</v>
      </c>
      <c r="C26" s="45">
        <v>150</v>
      </c>
      <c r="D26" s="46">
        <f>SUMIF('Cash Book until Financial End'!D:D,A26,'Cash Book until Financial End'!H:H)</f>
        <v>150</v>
      </c>
      <c r="E26" s="47">
        <v>150</v>
      </c>
      <c r="F26" s="46">
        <f t="shared" si="0"/>
        <v>0</v>
      </c>
      <c r="G26" s="46"/>
      <c r="H26" s="47">
        <v>120</v>
      </c>
      <c r="I26" s="3" t="s">
        <v>173</v>
      </c>
    </row>
    <row r="27" spans="1:9" ht="15">
      <c r="A27" s="44" t="s">
        <v>22</v>
      </c>
      <c r="B27" s="45">
        <v>304.49</v>
      </c>
      <c r="C27" s="45">
        <v>350</v>
      </c>
      <c r="D27" s="46">
        <f>SUMIF('Cash Book until Financial End'!D:D,A27,'Cash Book until Financial End'!H:H)</f>
        <v>421.32</v>
      </c>
      <c r="E27" s="47">
        <v>473</v>
      </c>
      <c r="F27" s="46">
        <f t="shared" si="0"/>
        <v>51.680000000000007</v>
      </c>
      <c r="G27" s="46"/>
      <c r="H27" s="47">
        <v>304</v>
      </c>
      <c r="I27" s="3" t="s">
        <v>68</v>
      </c>
    </row>
    <row r="28" spans="1:9" ht="15">
      <c r="A28" s="44" t="s">
        <v>15</v>
      </c>
      <c r="B28" s="45">
        <v>178.04</v>
      </c>
      <c r="C28" s="45">
        <v>200</v>
      </c>
      <c r="D28" s="46">
        <f>SUMIF('Cash Book until Financial End'!D:D,A28,'Cash Book until Financial End'!H:H)</f>
        <v>392.78</v>
      </c>
      <c r="E28" s="47">
        <v>220</v>
      </c>
      <c r="F28" s="46">
        <f t="shared" si="0"/>
        <v>-172.77999999999997</v>
      </c>
      <c r="G28" s="46"/>
      <c r="H28" s="47">
        <v>178</v>
      </c>
      <c r="I28" s="3" t="s">
        <v>175</v>
      </c>
    </row>
    <row r="29" spans="1:9" ht="15">
      <c r="A29" s="44" t="s">
        <v>24</v>
      </c>
      <c r="B29" s="45">
        <v>50</v>
      </c>
      <c r="C29" s="45">
        <v>160</v>
      </c>
      <c r="D29" s="46">
        <f>SUMIF('Cash Book until Financial End'!D:D,A29,'Cash Book until Financial End'!H:H)</f>
        <v>80</v>
      </c>
      <c r="E29" s="47">
        <v>160</v>
      </c>
      <c r="F29" s="46">
        <f t="shared" si="0"/>
        <v>80</v>
      </c>
      <c r="G29" s="46"/>
      <c r="H29" s="47">
        <v>60</v>
      </c>
    </row>
    <row r="30" spans="1:9" ht="15.75" thickBot="1">
      <c r="A30" s="70" t="s">
        <v>57</v>
      </c>
      <c r="B30" s="58">
        <v>0</v>
      </c>
      <c r="C30" s="58">
        <v>0</v>
      </c>
      <c r="D30" s="59">
        <f>SUMIF('Cash Book until Financial End'!D:D,A30,'Cash Book until Financial End'!H:H)</f>
        <v>100.19</v>
      </c>
      <c r="E30" s="60">
        <v>100</v>
      </c>
      <c r="F30" s="59">
        <f t="shared" si="0"/>
        <v>-0.18999999999999773</v>
      </c>
      <c r="G30" s="59"/>
      <c r="H30" s="60">
        <v>0</v>
      </c>
    </row>
    <row r="31" spans="1:9" ht="16.5" thickTop="1" thickBot="1">
      <c r="A31" s="65" t="s">
        <v>54</v>
      </c>
      <c r="B31" s="75">
        <v>1002.46</v>
      </c>
      <c r="C31" s="75">
        <v>1410</v>
      </c>
      <c r="D31" s="78">
        <f>SUM(D22:D30)</f>
        <v>1809.75</v>
      </c>
      <c r="E31" s="77">
        <f>SUM(E22:E30)</f>
        <v>1653</v>
      </c>
      <c r="F31" s="78">
        <f t="shared" si="0"/>
        <v>-156.75</v>
      </c>
      <c r="G31" s="78"/>
      <c r="H31" s="77">
        <f>SUM(H22:H30)</f>
        <v>1182</v>
      </c>
    </row>
    <row r="32" spans="1:9" ht="15.75" thickTop="1">
      <c r="A32" s="61" t="s">
        <v>58</v>
      </c>
      <c r="B32" s="71"/>
      <c r="C32" s="71"/>
      <c r="D32" s="72"/>
      <c r="E32" s="73"/>
      <c r="F32" s="72"/>
      <c r="G32" s="72"/>
      <c r="H32" s="73"/>
    </row>
    <row r="33" spans="1:9" ht="15">
      <c r="A33" s="44" t="s">
        <v>26</v>
      </c>
      <c r="B33" s="45">
        <v>0</v>
      </c>
      <c r="C33" s="45">
        <v>100</v>
      </c>
      <c r="D33" s="46">
        <f>SUMIF('Cash Book until Financial End'!D:D,A33,'Cash Book until Financial End'!H:H)</f>
        <v>0</v>
      </c>
      <c r="E33" s="47">
        <v>100</v>
      </c>
      <c r="F33" s="46">
        <f>E33-D33</f>
        <v>100</v>
      </c>
      <c r="G33" s="46"/>
      <c r="H33" s="47">
        <v>0</v>
      </c>
    </row>
    <row r="34" spans="1:9" ht="15">
      <c r="A34" s="44" t="s">
        <v>59</v>
      </c>
      <c r="B34" s="45">
        <v>0</v>
      </c>
      <c r="C34" s="45">
        <v>100</v>
      </c>
      <c r="D34" s="46">
        <f>SUMIF('Cash Book until Financial End'!D:D,A34,'Cash Book until Financial End'!H:H)</f>
        <v>0</v>
      </c>
      <c r="E34" s="47">
        <v>100</v>
      </c>
      <c r="F34" s="46">
        <f>E34-D34</f>
        <v>100</v>
      </c>
      <c r="G34" s="46"/>
      <c r="H34" s="47">
        <v>0</v>
      </c>
    </row>
    <row r="35" spans="1:9" ht="15">
      <c r="A35" s="44" t="s">
        <v>21</v>
      </c>
      <c r="B35" s="45">
        <v>1235</v>
      </c>
      <c r="C35" s="45">
        <v>1860</v>
      </c>
      <c r="D35" s="46">
        <f>SUMIF('Cash Book until Financial End'!D:D,A35,'Cash Book until Financial End'!H:H)</f>
        <v>1160</v>
      </c>
      <c r="E35" s="47">
        <v>1400</v>
      </c>
      <c r="F35" s="46">
        <f>E35-D35</f>
        <v>240</v>
      </c>
      <c r="G35" s="46"/>
      <c r="H35" s="47">
        <v>1235</v>
      </c>
    </row>
    <row r="36" spans="1:9" ht="15.75" thickBot="1">
      <c r="A36" s="70" t="s">
        <v>60</v>
      </c>
      <c r="B36" s="58">
        <v>0</v>
      </c>
      <c r="C36" s="58">
        <v>200</v>
      </c>
      <c r="D36" s="46">
        <f>SUMIF('Cash Book until Financial End'!D:D,A36,'Cash Book until Financial End'!H:H)</f>
        <v>631.20000000000005</v>
      </c>
      <c r="E36" s="60">
        <v>715</v>
      </c>
      <c r="F36" s="59">
        <f>E36-D36</f>
        <v>83.799999999999955</v>
      </c>
      <c r="G36" s="59"/>
      <c r="H36" s="60">
        <v>0</v>
      </c>
      <c r="I36" s="3" t="s">
        <v>172</v>
      </c>
    </row>
    <row r="37" spans="1:9" ht="16.5" thickTop="1" thickBot="1">
      <c r="A37" s="65" t="s">
        <v>58</v>
      </c>
      <c r="B37" s="75">
        <v>1235</v>
      </c>
      <c r="C37" s="75">
        <v>2260</v>
      </c>
      <c r="D37" s="78">
        <f>SUM(D33:D36)</f>
        <v>1791.2</v>
      </c>
      <c r="E37" s="77">
        <f>SUM(E33:E36)</f>
        <v>2315</v>
      </c>
      <c r="F37" s="78">
        <f>E37-D37</f>
        <v>523.79999999999995</v>
      </c>
      <c r="G37" s="78"/>
      <c r="H37" s="77">
        <f>SUM(H33:H36)</f>
        <v>1235</v>
      </c>
    </row>
    <row r="38" spans="1:9" ht="15.75" thickTop="1">
      <c r="A38" s="72"/>
      <c r="B38" s="71"/>
      <c r="C38" s="71"/>
      <c r="D38" s="72"/>
      <c r="E38" s="73"/>
      <c r="F38" s="72"/>
      <c r="G38" s="72"/>
      <c r="H38" s="73"/>
    </row>
    <row r="39" spans="1:9" ht="15">
      <c r="A39" s="38" t="s">
        <v>25</v>
      </c>
      <c r="B39" s="45">
        <v>220</v>
      </c>
      <c r="C39" s="45">
        <v>220</v>
      </c>
      <c r="D39" s="46">
        <f>SUMIF('Cash Book until Financial End'!D:D,A39,'Cash Book until Financial End'!H:H)</f>
        <v>0</v>
      </c>
      <c r="E39" s="47">
        <v>0</v>
      </c>
      <c r="F39" s="46">
        <f>E39-D39</f>
        <v>0</v>
      </c>
      <c r="G39" s="46"/>
      <c r="H39" s="47">
        <v>220</v>
      </c>
      <c r="I39" s="3" t="s">
        <v>99</v>
      </c>
    </row>
    <row r="40" spans="1:9" ht="15.75" thickBot="1">
      <c r="A40" s="70"/>
      <c r="B40" s="79"/>
      <c r="C40" s="79"/>
      <c r="D40" s="70"/>
      <c r="E40" s="80"/>
      <c r="F40" s="70"/>
      <c r="G40" s="70"/>
      <c r="H40" s="80"/>
    </row>
    <row r="41" spans="1:9" ht="16.5" thickTop="1" thickBot="1">
      <c r="A41" s="65" t="s">
        <v>61</v>
      </c>
      <c r="B41" s="66">
        <v>4731.21</v>
      </c>
      <c r="C41" s="66">
        <v>5850</v>
      </c>
      <c r="D41" s="67">
        <f>SUM(D39,D37,D31,D20)</f>
        <v>5738.3899999999994</v>
      </c>
      <c r="E41" s="68">
        <f>SUM(E39,E37,E31,E20)</f>
        <v>6100</v>
      </c>
      <c r="F41" s="67">
        <f>E41-D41</f>
        <v>361.61000000000058</v>
      </c>
      <c r="G41" s="67"/>
      <c r="H41" s="68">
        <f>SUM(H39,H37,H31,H20)</f>
        <v>5085</v>
      </c>
    </row>
    <row r="42" spans="1:9" ht="15.75" thickTop="1">
      <c r="A42" s="61"/>
      <c r="B42" s="71"/>
      <c r="C42" s="71"/>
      <c r="D42" s="72"/>
      <c r="E42" s="73"/>
      <c r="F42" s="72"/>
      <c r="G42" s="72"/>
      <c r="H42" s="73"/>
    </row>
    <row r="43" spans="1:9" ht="15">
      <c r="A43" s="38" t="s">
        <v>62</v>
      </c>
      <c r="B43" s="53"/>
      <c r="C43" s="53"/>
      <c r="D43" s="44"/>
      <c r="E43" s="54"/>
      <c r="F43" s="44"/>
      <c r="G43" s="44"/>
      <c r="H43" s="54"/>
    </row>
    <row r="44" spans="1:9" ht="15">
      <c r="A44" s="44" t="s">
        <v>63</v>
      </c>
      <c r="B44" s="45">
        <v>0</v>
      </c>
      <c r="C44" s="45">
        <v>0</v>
      </c>
      <c r="D44" s="46">
        <f>SUMIF('Cash Book until Financial End'!D:D,A44,'Cash Book until Financial End'!H:H)</f>
        <v>0</v>
      </c>
      <c r="E44" s="47">
        <v>0</v>
      </c>
      <c r="F44" s="46">
        <f t="shared" ref="F44:F49" si="1">E44-D44</f>
        <v>0</v>
      </c>
      <c r="G44" s="46"/>
      <c r="H44" s="47">
        <v>0</v>
      </c>
    </row>
    <row r="45" spans="1:9" ht="15">
      <c r="A45" s="44" t="s">
        <v>64</v>
      </c>
      <c r="B45" s="45">
        <v>0</v>
      </c>
      <c r="C45" s="45">
        <v>0</v>
      </c>
      <c r="D45" s="46">
        <f>SUMIF('Cash Book until Financial End'!D:D,A45,'Cash Book until Financial End'!H:H)</f>
        <v>0</v>
      </c>
      <c r="E45" s="47">
        <v>0</v>
      </c>
      <c r="F45" s="46">
        <f t="shared" si="1"/>
        <v>0</v>
      </c>
      <c r="G45" s="46"/>
      <c r="H45" s="47">
        <v>0</v>
      </c>
    </row>
    <row r="46" spans="1:9" ht="15.75" thickBot="1">
      <c r="A46" s="70" t="s">
        <v>20</v>
      </c>
      <c r="B46" s="58">
        <v>10517.49</v>
      </c>
      <c r="C46" s="58">
        <v>9371</v>
      </c>
      <c r="D46" s="46">
        <f>SUMIF('Cash Book until Financial End'!D:D,A46,'Cash Book until Financial End'!H:H)</f>
        <v>35</v>
      </c>
      <c r="E46" s="60">
        <v>0</v>
      </c>
      <c r="F46" s="59">
        <f t="shared" si="1"/>
        <v>-35</v>
      </c>
      <c r="G46" s="59"/>
      <c r="H46" s="60">
        <v>10966</v>
      </c>
    </row>
    <row r="47" spans="1:9" ht="16.5" thickTop="1" thickBot="1">
      <c r="A47" s="65" t="s">
        <v>65</v>
      </c>
      <c r="B47" s="66">
        <v>10517.49</v>
      </c>
      <c r="C47" s="66">
        <v>9371</v>
      </c>
      <c r="D47" s="67">
        <f>SUM(D44:D46)</f>
        <v>35</v>
      </c>
      <c r="E47" s="68">
        <f>SUM(E44:E46)</f>
        <v>0</v>
      </c>
      <c r="F47" s="67">
        <f t="shared" si="1"/>
        <v>-35</v>
      </c>
      <c r="G47" s="67"/>
      <c r="H47" s="68">
        <f>SUM(H44:H46)</f>
        <v>10966</v>
      </c>
    </row>
    <row r="48" spans="1:9" ht="15.75" thickTop="1">
      <c r="A48" s="61"/>
      <c r="B48" s="62"/>
      <c r="C48" s="62"/>
      <c r="D48" s="63"/>
      <c r="E48" s="64"/>
      <c r="F48" s="63">
        <f t="shared" si="1"/>
        <v>0</v>
      </c>
      <c r="G48" s="63"/>
      <c r="H48" s="64"/>
    </row>
    <row r="49" spans="1:8" ht="15">
      <c r="A49" s="38" t="s">
        <v>66</v>
      </c>
      <c r="B49" s="48">
        <v>15248.7</v>
      </c>
      <c r="C49" s="48">
        <v>15221</v>
      </c>
      <c r="D49" s="49">
        <f>D47+D41</f>
        <v>5773.3899999999994</v>
      </c>
      <c r="E49" s="50">
        <f>E47+E41</f>
        <v>6100</v>
      </c>
      <c r="F49" s="49">
        <f t="shared" si="1"/>
        <v>326.61000000000058</v>
      </c>
      <c r="G49" s="49"/>
      <c r="H49" s="50">
        <f>H47+H41</f>
        <v>16051</v>
      </c>
    </row>
    <row r="50" spans="1:8" ht="15">
      <c r="D50" s="31"/>
    </row>
  </sheetData>
  <conditionalFormatting sqref="F1:G104857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41"/>
  <sheetViews>
    <sheetView topLeftCell="A188" workbookViewId="0">
      <selection activeCell="C241" sqref="C241"/>
    </sheetView>
  </sheetViews>
  <sheetFormatPr defaultRowHeight="14.25" outlineLevelRow="1"/>
  <cols>
    <col min="1" max="1" width="133.85546875" style="3" bestFit="1" customWidth="1"/>
    <col min="2" max="2" width="9.140625" style="3"/>
    <col min="3" max="3" width="15.140625" style="3" bestFit="1" customWidth="1"/>
    <col min="4" max="4" width="15.7109375" style="3" bestFit="1" customWidth="1"/>
    <col min="5" max="16384" width="9.140625" style="3"/>
  </cols>
  <sheetData>
    <row r="1" spans="1:4" ht="15">
      <c r="A1" s="143" t="s">
        <v>28</v>
      </c>
      <c r="B1" s="143"/>
      <c r="C1" s="143"/>
      <c r="D1" s="143"/>
    </row>
    <row r="2" spans="1:4" ht="15">
      <c r="A2" s="82"/>
      <c r="B2" s="82"/>
      <c r="C2" s="82"/>
      <c r="D2" s="82"/>
    </row>
    <row r="3" spans="1:4" s="16" customFormat="1" ht="18.75" hidden="1" outlineLevel="1">
      <c r="A3" s="13" t="s">
        <v>115</v>
      </c>
      <c r="B3" s="14"/>
      <c r="C3" s="14"/>
      <c r="D3" s="15">
        <v>6690.38</v>
      </c>
    </row>
    <row r="4" spans="1:4" s="16" customFormat="1" ht="18.75" hidden="1" outlineLevel="1">
      <c r="A4" s="17"/>
      <c r="B4" s="17"/>
      <c r="C4" s="18"/>
      <c r="D4" s="19"/>
    </row>
    <row r="5" spans="1:4" s="16" customFormat="1" ht="18.75" hidden="1" outlineLevel="1">
      <c r="A5" s="17"/>
      <c r="B5" s="17"/>
      <c r="C5" s="18"/>
      <c r="D5" s="19"/>
    </row>
    <row r="6" spans="1:4" s="16" customFormat="1" ht="18.75" hidden="1" outlineLevel="1">
      <c r="A6" s="17"/>
      <c r="B6" s="14"/>
      <c r="C6" s="20"/>
      <c r="D6" s="19"/>
    </row>
    <row r="7" spans="1:4" s="16" customFormat="1" ht="18.75" hidden="1" outlineLevel="1">
      <c r="A7" s="17"/>
      <c r="B7" s="17"/>
      <c r="C7" s="18"/>
      <c r="D7" s="21"/>
    </row>
    <row r="8" spans="1:4" s="16" customFormat="1" ht="18.75" hidden="1" outlineLevel="1">
      <c r="A8" s="14"/>
      <c r="B8" s="14"/>
      <c r="C8" s="20"/>
      <c r="D8" s="22"/>
    </row>
    <row r="9" spans="1:4" s="16" customFormat="1" ht="18.75" hidden="1" outlineLevel="1">
      <c r="A9" s="14" t="s">
        <v>83</v>
      </c>
      <c r="B9" s="14">
        <v>618</v>
      </c>
      <c r="C9" s="20">
        <v>146.78</v>
      </c>
      <c r="D9" s="22"/>
    </row>
    <row r="10" spans="1:4" s="16" customFormat="1" ht="19.5" hidden="1" outlineLevel="1" thickBot="1">
      <c r="A10" s="23" t="s">
        <v>29</v>
      </c>
      <c r="B10" s="23"/>
      <c r="C10" s="24">
        <f>SUM(C8:C9)</f>
        <v>146.78</v>
      </c>
      <c r="D10" s="25">
        <f>SUM(D3-C10)</f>
        <v>6543.6</v>
      </c>
    </row>
    <row r="11" spans="1:4" s="16" customFormat="1" ht="20.25" hidden="1" outlineLevel="1" thickTop="1" thickBot="1">
      <c r="A11" s="26"/>
      <c r="B11" s="26"/>
      <c r="C11" s="27"/>
      <c r="D11" s="28"/>
    </row>
    <row r="12" spans="1:4" s="16" customFormat="1" ht="19.5" hidden="1" outlineLevel="1" thickTop="1">
      <c r="A12" s="14"/>
      <c r="B12" s="14"/>
      <c r="C12" s="14"/>
      <c r="D12" s="14"/>
    </row>
    <row r="13" spans="1:4" s="16" customFormat="1" ht="18.75" hidden="1" outlineLevel="1">
      <c r="A13" s="14" t="s">
        <v>121</v>
      </c>
      <c r="B13" s="14"/>
      <c r="C13" s="14"/>
      <c r="D13" s="14"/>
    </row>
    <row r="14" spans="1:4" s="16" customFormat="1" ht="18.75" hidden="1" outlineLevel="1">
      <c r="A14" s="14"/>
      <c r="B14" s="14"/>
      <c r="C14" s="14"/>
      <c r="D14" s="14"/>
    </row>
    <row r="15" spans="1:4" s="16" customFormat="1" ht="18.75" hidden="1" outlineLevel="1">
      <c r="A15" s="29" t="s">
        <v>30</v>
      </c>
      <c r="B15" s="29"/>
      <c r="C15" s="14"/>
      <c r="D15" s="14"/>
    </row>
    <row r="16" spans="1:4" s="16" customFormat="1" ht="18.75" hidden="1" outlineLevel="1">
      <c r="A16" s="14" t="s">
        <v>84</v>
      </c>
      <c r="B16" s="14"/>
      <c r="C16" s="30">
        <v>4269</v>
      </c>
      <c r="D16" s="29"/>
    </row>
    <row r="17" spans="1:4" s="16" customFormat="1" ht="18.75" hidden="1" outlineLevel="1">
      <c r="A17" s="14" t="s">
        <v>117</v>
      </c>
      <c r="B17" s="14"/>
      <c r="C17" s="30">
        <v>3050</v>
      </c>
      <c r="D17" s="14"/>
    </row>
    <row r="18" spans="1:4" s="16" customFormat="1" ht="18.75" hidden="1" outlineLevel="1">
      <c r="A18" s="14" t="s">
        <v>118</v>
      </c>
      <c r="B18" s="14"/>
      <c r="C18" s="83">
        <v>-775.4</v>
      </c>
      <c r="D18" s="14"/>
    </row>
    <row r="19" spans="1:4" s="16" customFormat="1" ht="19.5" hidden="1" outlineLevel="1" thickBot="1">
      <c r="A19" s="14"/>
      <c r="B19" s="14"/>
      <c r="C19" s="25" t="s">
        <v>127</v>
      </c>
      <c r="D19" s="14"/>
    </row>
    <row r="20" spans="1:4" s="16" customFormat="1" collapsed="1"/>
    <row r="21" spans="1:4" s="16" customFormat="1"/>
    <row r="22" spans="1:4" s="16" customFormat="1" ht="15">
      <c r="A22" s="142" t="s">
        <v>31</v>
      </c>
      <c r="B22" s="142"/>
      <c r="C22" s="142"/>
      <c r="D22" s="142"/>
    </row>
    <row r="23" spans="1:4" s="16" customFormat="1" ht="18.75" hidden="1" outlineLevel="1">
      <c r="A23" s="13" t="s">
        <v>122</v>
      </c>
      <c r="B23" s="14"/>
      <c r="C23" s="85">
        <v>11319.09</v>
      </c>
      <c r="D23" s="15"/>
    </row>
    <row r="24" spans="1:4" s="16" customFormat="1" ht="18.75" hidden="1" outlineLevel="1">
      <c r="A24" s="17"/>
      <c r="B24" s="17"/>
      <c r="C24" s="18"/>
      <c r="D24" s="19"/>
    </row>
    <row r="25" spans="1:4" s="16" customFormat="1" ht="18.75" hidden="1" outlineLevel="1">
      <c r="A25" s="17"/>
      <c r="B25" s="17"/>
      <c r="C25" s="18"/>
      <c r="D25" s="19"/>
    </row>
    <row r="26" spans="1:4" s="16" customFormat="1" ht="18.75" hidden="1" outlineLevel="1">
      <c r="A26" s="17"/>
      <c r="B26" s="14"/>
      <c r="C26" s="20"/>
      <c r="D26" s="19"/>
    </row>
    <row r="27" spans="1:4" s="16" customFormat="1" ht="18.75" hidden="1" outlineLevel="1">
      <c r="A27" s="17">
        <v>618</v>
      </c>
      <c r="B27" s="17"/>
      <c r="C27" s="18">
        <v>146.78</v>
      </c>
      <c r="D27" s="21"/>
    </row>
    <row r="28" spans="1:4" s="16" customFormat="1" ht="18.75" hidden="1" outlineLevel="1">
      <c r="A28" s="14">
        <v>623</v>
      </c>
      <c r="B28" s="14"/>
      <c r="C28" s="20">
        <v>30</v>
      </c>
      <c r="D28" s="22"/>
    </row>
    <row r="29" spans="1:4" s="16" customFormat="1" ht="18.75" hidden="1" outlineLevel="1">
      <c r="A29" s="14" t="s">
        <v>123</v>
      </c>
      <c r="B29" s="14"/>
      <c r="C29" s="20"/>
      <c r="D29" s="22"/>
    </row>
    <row r="30" spans="1:4" s="16" customFormat="1" ht="19.5" hidden="1" outlineLevel="1" thickBot="1">
      <c r="A30" s="23" t="s">
        <v>29</v>
      </c>
      <c r="B30" s="23"/>
      <c r="C30" s="24">
        <f>SUM(C27:C29)</f>
        <v>176.78</v>
      </c>
      <c r="D30" s="25">
        <f>SUM(C23-C30)</f>
        <v>11142.31</v>
      </c>
    </row>
    <row r="31" spans="1:4" s="16" customFormat="1" ht="20.25" hidden="1" outlineLevel="1" thickTop="1" thickBot="1">
      <c r="A31" s="26"/>
      <c r="B31" s="26"/>
      <c r="C31" s="27"/>
      <c r="D31" s="28"/>
    </row>
    <row r="32" spans="1:4" s="16" customFormat="1" ht="19.5" hidden="1" outlineLevel="1" thickTop="1">
      <c r="A32" s="14"/>
      <c r="B32" s="14"/>
      <c r="C32" s="14"/>
      <c r="D32" s="14"/>
    </row>
    <row r="33" spans="1:4" s="16" customFormat="1" ht="18.75" hidden="1" outlineLevel="1">
      <c r="A33" s="14" t="s">
        <v>124</v>
      </c>
      <c r="B33" s="14"/>
      <c r="C33" s="14"/>
      <c r="D33" s="14"/>
    </row>
    <row r="34" spans="1:4" s="16" customFormat="1" ht="18.75" hidden="1" outlineLevel="1">
      <c r="A34" s="14"/>
      <c r="B34" s="14"/>
      <c r="C34" s="14"/>
      <c r="D34" s="14"/>
    </row>
    <row r="35" spans="1:4" s="16" customFormat="1" ht="18.75" hidden="1" outlineLevel="1">
      <c r="A35" s="29" t="s">
        <v>30</v>
      </c>
      <c r="B35" s="29"/>
      <c r="C35" s="14"/>
      <c r="D35" s="14"/>
    </row>
    <row r="36" spans="1:4" s="16" customFormat="1" ht="18.75" hidden="1" outlineLevel="1">
      <c r="A36" s="14" t="s">
        <v>84</v>
      </c>
      <c r="B36" s="14"/>
      <c r="C36" s="30">
        <v>4269</v>
      </c>
      <c r="D36" s="29"/>
    </row>
    <row r="37" spans="1:4" s="16" customFormat="1" ht="18.75" hidden="1" outlineLevel="1">
      <c r="A37" s="14" t="s">
        <v>125</v>
      </c>
      <c r="B37" s="14"/>
      <c r="C37" s="30">
        <v>8094.33</v>
      </c>
      <c r="D37" s="14"/>
    </row>
    <row r="38" spans="1:4" s="16" customFormat="1" ht="18.75" hidden="1" outlineLevel="1">
      <c r="A38" s="14" t="s">
        <v>126</v>
      </c>
      <c r="B38" s="14"/>
      <c r="C38" s="83">
        <v>-1221.02</v>
      </c>
      <c r="D38" s="14"/>
    </row>
    <row r="39" spans="1:4" s="16" customFormat="1" ht="19.5" hidden="1" outlineLevel="1" thickBot="1">
      <c r="A39" s="14"/>
      <c r="B39" s="14"/>
      <c r="C39" s="25">
        <v>11142.31</v>
      </c>
      <c r="D39" s="14"/>
    </row>
    <row r="40" spans="1:4" s="16" customFormat="1" collapsed="1"/>
    <row r="41" spans="1:4" s="16" customFormat="1"/>
    <row r="42" spans="1:4" s="16" customFormat="1" ht="15">
      <c r="A42" s="142" t="s">
        <v>32</v>
      </c>
      <c r="B42" s="142"/>
      <c r="C42" s="142"/>
      <c r="D42" s="142"/>
    </row>
    <row r="43" spans="1:4" s="16" customFormat="1" ht="18.75" hidden="1" outlineLevel="1">
      <c r="A43" s="13" t="s">
        <v>128</v>
      </c>
      <c r="B43" s="14"/>
      <c r="C43" s="14"/>
      <c r="D43" s="15">
        <v>10949.73</v>
      </c>
    </row>
    <row r="44" spans="1:4" s="16" customFormat="1" ht="18.75" hidden="1" outlineLevel="1">
      <c r="A44" s="17"/>
      <c r="B44" s="17"/>
      <c r="C44" s="18"/>
      <c r="D44" s="19"/>
    </row>
    <row r="45" spans="1:4" s="16" customFormat="1" ht="18.75" hidden="1" outlineLevel="1">
      <c r="A45" s="17"/>
      <c r="B45" s="17"/>
      <c r="C45" s="18"/>
      <c r="D45" s="19"/>
    </row>
    <row r="46" spans="1:4" s="16" customFormat="1" ht="18.75" hidden="1" outlineLevel="1">
      <c r="A46" s="17"/>
      <c r="B46" s="14">
        <v>29</v>
      </c>
      <c r="C46" s="20">
        <v>421.32</v>
      </c>
      <c r="D46" s="19"/>
    </row>
    <row r="47" spans="1:4" s="16" customFormat="1" ht="18.75" hidden="1" outlineLevel="1">
      <c r="A47" s="17"/>
      <c r="B47" s="17">
        <v>30</v>
      </c>
      <c r="C47" s="18">
        <v>100.19</v>
      </c>
      <c r="D47" s="21"/>
    </row>
    <row r="48" spans="1:4" s="16" customFormat="1" ht="18.75" hidden="1" outlineLevel="1">
      <c r="A48" s="14"/>
      <c r="B48" s="14">
        <v>31</v>
      </c>
      <c r="C48" s="20">
        <v>223.2</v>
      </c>
      <c r="D48" s="22"/>
    </row>
    <row r="49" spans="1:4" s="16" customFormat="1" ht="18.75" hidden="1" outlineLevel="1">
      <c r="A49" s="14" t="s">
        <v>116</v>
      </c>
      <c r="B49" s="14"/>
      <c r="C49" s="20"/>
      <c r="D49" s="22"/>
    </row>
    <row r="50" spans="1:4" s="16" customFormat="1" ht="19.5" hidden="1" outlineLevel="1" thickBot="1">
      <c r="A50" s="23" t="s">
        <v>29</v>
      </c>
      <c r="B50" s="23"/>
      <c r="C50" s="24">
        <f>SUM(C46:C49)</f>
        <v>744.71</v>
      </c>
      <c r="D50" s="25">
        <f>SUM(D43-C50)</f>
        <v>10205.02</v>
      </c>
    </row>
    <row r="51" spans="1:4" s="16" customFormat="1" ht="20.25" hidden="1" outlineLevel="1" thickTop="1" thickBot="1">
      <c r="A51" s="26"/>
      <c r="B51" s="26"/>
      <c r="C51" s="27"/>
      <c r="D51" s="28"/>
    </row>
    <row r="52" spans="1:4" s="16" customFormat="1" ht="19.5" hidden="1" outlineLevel="1" thickTop="1">
      <c r="A52" s="14"/>
      <c r="B52" s="14"/>
      <c r="C52" s="14"/>
      <c r="D52" s="14"/>
    </row>
    <row r="53" spans="1:4" s="16" customFormat="1" ht="18.75" hidden="1" outlineLevel="1">
      <c r="A53" s="14" t="s">
        <v>129</v>
      </c>
      <c r="B53" s="14"/>
      <c r="C53" s="14"/>
      <c r="D53" s="14"/>
    </row>
    <row r="54" spans="1:4" s="16" customFormat="1" ht="18.75" hidden="1" outlineLevel="1">
      <c r="A54" s="14"/>
      <c r="B54" s="14"/>
      <c r="C54" s="14"/>
      <c r="D54" s="14"/>
    </row>
    <row r="55" spans="1:4" s="16" customFormat="1" ht="18.75" hidden="1" outlineLevel="1">
      <c r="A55" s="29" t="s">
        <v>30</v>
      </c>
      <c r="B55" s="29"/>
      <c r="C55" s="14"/>
      <c r="D55" s="14"/>
    </row>
    <row r="56" spans="1:4" s="16" customFormat="1" ht="18.75" hidden="1" outlineLevel="1">
      <c r="A56" s="14" t="s">
        <v>84</v>
      </c>
      <c r="B56" s="14"/>
      <c r="C56" s="30">
        <v>4269</v>
      </c>
      <c r="D56" s="29"/>
    </row>
    <row r="57" spans="1:4" s="16" customFormat="1" ht="18.75" hidden="1" outlineLevel="1">
      <c r="A57" s="14" t="s">
        <v>130</v>
      </c>
      <c r="B57" s="14"/>
      <c r="C57" s="30">
        <v>8094.33</v>
      </c>
      <c r="D57" s="14"/>
    </row>
    <row r="58" spans="1:4" s="16" customFormat="1" ht="18.75" hidden="1" outlineLevel="1">
      <c r="A58" s="14" t="s">
        <v>131</v>
      </c>
      <c r="B58" s="14"/>
      <c r="C58" s="83">
        <v>-2158.31</v>
      </c>
      <c r="D58" s="14"/>
    </row>
    <row r="59" spans="1:4" s="16" customFormat="1" ht="19.5" hidden="1" outlineLevel="1" thickBot="1">
      <c r="A59" s="14"/>
      <c r="B59" s="14"/>
      <c r="C59" s="25">
        <v>10205.02</v>
      </c>
      <c r="D59" s="14"/>
    </row>
    <row r="60" spans="1:4" s="16" customFormat="1" collapsed="1"/>
    <row r="62" spans="1:4" ht="15">
      <c r="A62" s="142" t="s">
        <v>33</v>
      </c>
      <c r="B62" s="142"/>
      <c r="C62" s="142"/>
      <c r="D62" s="142"/>
    </row>
    <row r="63" spans="1:4" ht="18.75" hidden="1" outlineLevel="1">
      <c r="A63" s="13" t="s">
        <v>132</v>
      </c>
      <c r="B63" s="14"/>
      <c r="C63" s="14"/>
      <c r="D63" s="15">
        <v>10205.02</v>
      </c>
    </row>
    <row r="64" spans="1:4" ht="18.75" hidden="1" outlineLevel="1">
      <c r="A64" s="17"/>
      <c r="B64" s="17"/>
      <c r="C64" s="18"/>
      <c r="D64" s="19"/>
    </row>
    <row r="65" spans="1:4" ht="18.75" hidden="1" outlineLevel="1">
      <c r="A65" s="17"/>
      <c r="B65" s="17"/>
      <c r="C65" s="18"/>
      <c r="D65" s="19"/>
    </row>
    <row r="66" spans="1:4" ht="18.75" hidden="1" outlineLevel="1">
      <c r="A66" s="17"/>
      <c r="B66" s="14"/>
      <c r="C66" s="20"/>
      <c r="D66" s="19"/>
    </row>
    <row r="67" spans="1:4" ht="18.75" hidden="1" outlineLevel="1">
      <c r="A67" s="17"/>
      <c r="B67" s="17">
        <v>32</v>
      </c>
      <c r="C67" s="18">
        <v>240</v>
      </c>
      <c r="D67" s="21"/>
    </row>
    <row r="68" spans="1:4" ht="18.75" hidden="1" outlineLevel="1">
      <c r="A68" s="14"/>
      <c r="B68" s="14">
        <v>33</v>
      </c>
      <c r="C68" s="20">
        <v>174.62</v>
      </c>
      <c r="D68" s="22"/>
    </row>
    <row r="69" spans="1:4" ht="18.75" hidden="1" outlineLevel="1">
      <c r="A69" s="14" t="s">
        <v>133</v>
      </c>
      <c r="B69" s="14"/>
      <c r="C69" s="20"/>
      <c r="D69" s="22"/>
    </row>
    <row r="70" spans="1:4" ht="19.5" hidden="1" outlineLevel="1" thickBot="1">
      <c r="A70" s="23" t="s">
        <v>29</v>
      </c>
      <c r="B70" s="23"/>
      <c r="C70" s="24">
        <f>SUM(C67:C69)</f>
        <v>414.62</v>
      </c>
      <c r="D70" s="25">
        <f>SUM(D63-C70)</f>
        <v>9790.4</v>
      </c>
    </row>
    <row r="71" spans="1:4" ht="20.25" hidden="1" outlineLevel="1" thickTop="1" thickBot="1">
      <c r="A71" s="26"/>
      <c r="B71" s="26"/>
      <c r="C71" s="27"/>
      <c r="D71" s="28"/>
    </row>
    <row r="72" spans="1:4" ht="19.5" hidden="1" outlineLevel="1" thickTop="1">
      <c r="A72" s="14"/>
      <c r="B72" s="14"/>
      <c r="C72" s="14"/>
      <c r="D72" s="14"/>
    </row>
    <row r="73" spans="1:4" ht="18.75" hidden="1" outlineLevel="1">
      <c r="A73" s="14" t="s">
        <v>134</v>
      </c>
      <c r="B73" s="14"/>
      <c r="C73" s="14"/>
      <c r="D73" s="14"/>
    </row>
    <row r="74" spans="1:4" ht="18.75" hidden="1" outlineLevel="1">
      <c r="A74" s="14"/>
      <c r="B74" s="14"/>
      <c r="C74" s="14"/>
      <c r="D74" s="14"/>
    </row>
    <row r="75" spans="1:4" ht="18.75" hidden="1" outlineLevel="1">
      <c r="A75" s="29" t="s">
        <v>30</v>
      </c>
      <c r="B75" s="29"/>
      <c r="C75" s="14"/>
      <c r="D75" s="14"/>
    </row>
    <row r="76" spans="1:4" ht="18.75" hidden="1" outlineLevel="1">
      <c r="A76" s="14" t="s">
        <v>84</v>
      </c>
      <c r="B76" s="14"/>
      <c r="C76" s="30">
        <v>4269</v>
      </c>
      <c r="D76" s="29"/>
    </row>
    <row r="77" spans="1:4" ht="18.75" hidden="1" outlineLevel="1">
      <c r="A77" s="14" t="s">
        <v>135</v>
      </c>
      <c r="B77" s="14"/>
      <c r="C77" s="30">
        <v>8094.33</v>
      </c>
      <c r="D77" s="14"/>
    </row>
    <row r="78" spans="1:4" ht="18.75" hidden="1" outlineLevel="1">
      <c r="A78" s="14" t="s">
        <v>136</v>
      </c>
      <c r="B78" s="14"/>
      <c r="C78" s="83">
        <v>-3169.53</v>
      </c>
      <c r="D78" s="14"/>
    </row>
    <row r="79" spans="1:4" ht="19.5" hidden="1" outlineLevel="1" thickBot="1">
      <c r="A79" s="14"/>
      <c r="B79" s="14"/>
      <c r="C79" s="25">
        <v>9790.4</v>
      </c>
      <c r="D79" s="85"/>
    </row>
    <row r="80" spans="1:4" collapsed="1"/>
    <row r="82" spans="1:4" ht="15">
      <c r="A82" s="142" t="s">
        <v>34</v>
      </c>
      <c r="B82" s="142"/>
      <c r="C82" s="142"/>
      <c r="D82" s="142"/>
    </row>
    <row r="83" spans="1:4" ht="18.75" hidden="1" outlineLevel="1">
      <c r="A83" s="13" t="s">
        <v>142</v>
      </c>
      <c r="B83" s="14"/>
      <c r="C83" s="14"/>
      <c r="D83" s="15">
        <v>10140.4</v>
      </c>
    </row>
    <row r="84" spans="1:4" ht="18.75" hidden="1" outlineLevel="1">
      <c r="A84" s="17"/>
      <c r="B84" s="17"/>
      <c r="C84" s="18"/>
      <c r="D84" s="19"/>
    </row>
    <row r="85" spans="1:4" ht="18.75" hidden="1" outlineLevel="1">
      <c r="A85" s="17"/>
      <c r="B85" s="17"/>
      <c r="C85" s="18"/>
      <c r="D85" s="19"/>
    </row>
    <row r="86" spans="1:4" ht="18.75" hidden="1" outlineLevel="1">
      <c r="A86" s="17"/>
      <c r="B86" s="14"/>
      <c r="C86" s="20"/>
      <c r="D86" s="19"/>
    </row>
    <row r="87" spans="1:4" ht="18.75" hidden="1" outlineLevel="1">
      <c r="A87" s="17"/>
      <c r="B87" s="17">
        <v>634</v>
      </c>
      <c r="C87" s="18">
        <v>348</v>
      </c>
      <c r="D87" s="21"/>
    </row>
    <row r="88" spans="1:4" ht="18.75" hidden="1" outlineLevel="1">
      <c r="A88" s="14"/>
      <c r="B88" s="14">
        <v>635</v>
      </c>
      <c r="C88" s="20">
        <v>240</v>
      </c>
      <c r="D88" s="22"/>
    </row>
    <row r="89" spans="1:4" ht="18.75" hidden="1" outlineLevel="1">
      <c r="A89" s="14" t="s">
        <v>143</v>
      </c>
      <c r="B89" s="14">
        <v>636</v>
      </c>
      <c r="C89" s="20">
        <v>174.62</v>
      </c>
      <c r="D89" s="22"/>
    </row>
    <row r="90" spans="1:4" ht="19.5" hidden="1" outlineLevel="1" thickBot="1">
      <c r="A90" s="23" t="s">
        <v>29</v>
      </c>
      <c r="B90" s="23"/>
      <c r="C90" s="24">
        <f>SUM(C87:C89)</f>
        <v>762.62</v>
      </c>
      <c r="D90" s="25">
        <f>SUM(D83-C90)</f>
        <v>9377.7799999999988</v>
      </c>
    </row>
    <row r="91" spans="1:4" ht="20.25" hidden="1" outlineLevel="1" thickTop="1" thickBot="1">
      <c r="A91" s="26"/>
      <c r="B91" s="26"/>
      <c r="C91" s="27"/>
      <c r="D91" s="28"/>
    </row>
    <row r="92" spans="1:4" ht="19.5" hidden="1" outlineLevel="1" thickTop="1">
      <c r="A92" s="14"/>
      <c r="B92" s="14"/>
      <c r="C92" s="14"/>
      <c r="D92" s="14"/>
    </row>
    <row r="93" spans="1:4" ht="18.75" hidden="1" outlineLevel="1">
      <c r="A93" s="14" t="s">
        <v>144</v>
      </c>
      <c r="B93" s="14"/>
      <c r="C93" s="14"/>
      <c r="D93" s="14"/>
    </row>
    <row r="94" spans="1:4" ht="18.75" hidden="1" outlineLevel="1">
      <c r="A94" s="14"/>
      <c r="B94" s="14"/>
      <c r="C94" s="14"/>
      <c r="D94" s="14"/>
    </row>
    <row r="95" spans="1:4" ht="18.75" hidden="1" outlineLevel="1">
      <c r="A95" s="29" t="s">
        <v>30</v>
      </c>
      <c r="B95" s="29"/>
      <c r="C95" s="14"/>
      <c r="D95" s="14"/>
    </row>
    <row r="96" spans="1:4" ht="18.75" hidden="1" outlineLevel="1">
      <c r="A96" s="14" t="s">
        <v>84</v>
      </c>
      <c r="B96" s="14"/>
      <c r="C96" s="30">
        <v>4269</v>
      </c>
      <c r="D96" s="29"/>
    </row>
    <row r="97" spans="1:4" ht="18.75" hidden="1" outlineLevel="1">
      <c r="A97" s="14" t="s">
        <v>145</v>
      </c>
      <c r="B97" s="14"/>
      <c r="C97" s="30">
        <v>8444.33</v>
      </c>
      <c r="D97" s="14"/>
    </row>
    <row r="98" spans="1:4" ht="18.75" hidden="1" outlineLevel="1">
      <c r="A98" s="14" t="s">
        <v>146</v>
      </c>
      <c r="B98" s="14"/>
      <c r="C98" s="86">
        <v>-3335.55</v>
      </c>
      <c r="D98" s="14"/>
    </row>
    <row r="99" spans="1:4" ht="19.5" hidden="1" outlineLevel="1" thickBot="1">
      <c r="A99" s="14"/>
      <c r="B99" s="14"/>
      <c r="C99" s="25">
        <v>9377.7800000000007</v>
      </c>
      <c r="D99" s="14"/>
    </row>
    <row r="100" spans="1:4" collapsed="1"/>
    <row r="102" spans="1:4" ht="15">
      <c r="A102" s="142" t="s">
        <v>35</v>
      </c>
      <c r="B102" s="142"/>
      <c r="C102" s="142"/>
      <c r="D102" s="142"/>
    </row>
    <row r="103" spans="1:4" ht="18.75" hidden="1" outlineLevel="1">
      <c r="A103" s="13" t="s">
        <v>163</v>
      </c>
      <c r="B103" s="14"/>
      <c r="C103" s="14"/>
      <c r="D103" s="15">
        <v>12700.28</v>
      </c>
    </row>
    <row r="104" spans="1:4" ht="18.75" hidden="1" outlineLevel="1">
      <c r="A104" s="17"/>
      <c r="B104" s="17"/>
      <c r="C104" s="18"/>
      <c r="D104" s="19"/>
    </row>
    <row r="105" spans="1:4" ht="18.75" hidden="1" outlineLevel="1">
      <c r="A105" s="17"/>
      <c r="B105" s="17"/>
      <c r="C105" s="18"/>
      <c r="D105" s="19"/>
    </row>
    <row r="106" spans="1:4" ht="18.75" hidden="1" outlineLevel="1">
      <c r="A106" s="17"/>
      <c r="B106" s="14"/>
      <c r="C106" s="20"/>
      <c r="D106" s="19"/>
    </row>
    <row r="107" spans="1:4" ht="18.75" hidden="1" outlineLevel="1">
      <c r="A107" s="17"/>
      <c r="B107" s="17"/>
      <c r="C107" s="18"/>
      <c r="D107" s="21"/>
    </row>
    <row r="108" spans="1:4" ht="18.75" hidden="1" outlineLevel="1">
      <c r="A108" s="14"/>
      <c r="B108" s="14">
        <v>634</v>
      </c>
      <c r="C108" s="20">
        <v>348</v>
      </c>
      <c r="D108" s="22"/>
    </row>
    <row r="109" spans="1:4" ht="18.75" hidden="1" outlineLevel="1">
      <c r="A109" s="14" t="s">
        <v>164</v>
      </c>
      <c r="B109" s="14"/>
      <c r="C109" s="20"/>
      <c r="D109" s="22"/>
    </row>
    <row r="110" spans="1:4" ht="19.5" hidden="1" outlineLevel="1" thickBot="1">
      <c r="A110" s="23" t="s">
        <v>29</v>
      </c>
      <c r="B110" s="23"/>
      <c r="C110" s="24">
        <f>SUM(C108:C109)</f>
        <v>348</v>
      </c>
      <c r="D110" s="25">
        <f>SUM(D103-C110)</f>
        <v>12352.28</v>
      </c>
    </row>
    <row r="111" spans="1:4" ht="20.25" hidden="1" outlineLevel="1" thickTop="1" thickBot="1">
      <c r="A111" s="26"/>
      <c r="B111" s="26"/>
      <c r="C111" s="27"/>
      <c r="D111" s="28"/>
    </row>
    <row r="112" spans="1:4" ht="19.5" hidden="1" outlineLevel="1" thickTop="1">
      <c r="A112" s="14"/>
      <c r="B112" s="14"/>
      <c r="C112" s="14"/>
      <c r="D112" s="14"/>
    </row>
    <row r="113" spans="1:4" ht="18.75" hidden="1" outlineLevel="1">
      <c r="A113" s="14" t="s">
        <v>165</v>
      </c>
      <c r="B113" s="14"/>
      <c r="C113" s="14"/>
      <c r="D113" s="14"/>
    </row>
    <row r="114" spans="1:4" ht="18.75" hidden="1" outlineLevel="1">
      <c r="A114" s="14"/>
      <c r="B114" s="14"/>
      <c r="C114" s="14"/>
      <c r="D114" s="14"/>
    </row>
    <row r="115" spans="1:4" ht="18.75" hidden="1" outlineLevel="1">
      <c r="A115" s="29" t="s">
        <v>30</v>
      </c>
      <c r="B115" s="29"/>
      <c r="C115" s="14"/>
      <c r="D115" s="14"/>
    </row>
    <row r="116" spans="1:4" ht="18.75" hidden="1" outlineLevel="1">
      <c r="A116" s="14" t="s">
        <v>84</v>
      </c>
      <c r="B116" s="14"/>
      <c r="C116" s="30">
        <v>4269</v>
      </c>
      <c r="D116" s="29"/>
    </row>
    <row r="117" spans="1:4" ht="18.75" hidden="1" outlineLevel="1">
      <c r="A117" s="14" t="s">
        <v>167</v>
      </c>
      <c r="B117" s="14"/>
      <c r="C117" s="30">
        <v>11494.33</v>
      </c>
      <c r="D117" s="14"/>
    </row>
    <row r="118" spans="1:4" ht="18.75" hidden="1" outlineLevel="1">
      <c r="A118" s="14" t="s">
        <v>166</v>
      </c>
      <c r="B118" s="14"/>
      <c r="C118" s="83">
        <v>-3411.05</v>
      </c>
      <c r="D118" s="14"/>
    </row>
    <row r="119" spans="1:4" ht="19.5" hidden="1" outlineLevel="1" thickBot="1">
      <c r="A119" s="14"/>
      <c r="B119" s="14"/>
      <c r="C119" s="25">
        <v>12352.28</v>
      </c>
      <c r="D119" s="14"/>
    </row>
    <row r="120" spans="1:4" collapsed="1"/>
    <row r="122" spans="1:4" ht="15">
      <c r="A122" s="142" t="s">
        <v>36</v>
      </c>
      <c r="B122" s="142"/>
      <c r="C122" s="142"/>
      <c r="D122" s="142"/>
    </row>
    <row r="123" spans="1:4" ht="18.75" hidden="1" outlineLevel="1">
      <c r="A123" s="13" t="s">
        <v>186</v>
      </c>
      <c r="B123" s="14"/>
      <c r="C123" s="14"/>
      <c r="D123" s="15">
        <v>12268.28</v>
      </c>
    </row>
    <row r="124" spans="1:4" ht="18.75" hidden="1" outlineLevel="1">
      <c r="A124" s="17"/>
      <c r="B124" s="17"/>
      <c r="C124" s="18"/>
      <c r="D124" s="19"/>
    </row>
    <row r="125" spans="1:4" ht="18.75" hidden="1" outlineLevel="1">
      <c r="A125" s="17"/>
      <c r="B125" s="17"/>
      <c r="C125" s="18"/>
      <c r="D125" s="19"/>
    </row>
    <row r="126" spans="1:4" ht="18.75" hidden="1" outlineLevel="1">
      <c r="A126" s="17"/>
      <c r="B126" s="14"/>
      <c r="C126" s="20"/>
      <c r="D126" s="19"/>
    </row>
    <row r="127" spans="1:4" ht="18.75" hidden="1" outlineLevel="1">
      <c r="A127" s="17"/>
      <c r="B127" s="17"/>
      <c r="C127" s="18"/>
      <c r="D127" s="21"/>
    </row>
    <row r="128" spans="1:4" ht="18.75" hidden="1" outlineLevel="1">
      <c r="A128" s="14"/>
      <c r="B128" s="14">
        <v>640</v>
      </c>
      <c r="C128" s="20">
        <v>320</v>
      </c>
      <c r="D128" s="22"/>
    </row>
    <row r="129" spans="1:4" ht="18.75" hidden="1" outlineLevel="1">
      <c r="A129" s="14" t="s">
        <v>187</v>
      </c>
      <c r="B129" s="14">
        <v>641</v>
      </c>
      <c r="C129" s="20">
        <v>174.62</v>
      </c>
      <c r="D129" s="22"/>
    </row>
    <row r="130" spans="1:4" ht="18.75" hidden="1" outlineLevel="1">
      <c r="A130" s="14"/>
      <c r="B130" s="14">
        <v>643</v>
      </c>
      <c r="C130" s="20">
        <v>6</v>
      </c>
      <c r="D130" s="22"/>
    </row>
    <row r="131" spans="1:4" ht="19.5" hidden="1" outlineLevel="1" thickBot="1">
      <c r="A131" s="23" t="s">
        <v>29</v>
      </c>
      <c r="B131" s="23"/>
      <c r="C131" s="24">
        <f>SUM(C128:C130)</f>
        <v>500.62</v>
      </c>
      <c r="D131" s="25">
        <f>SUM(D123-C131)</f>
        <v>11767.66</v>
      </c>
    </row>
    <row r="132" spans="1:4" ht="20.25" hidden="1" outlineLevel="1" thickTop="1" thickBot="1">
      <c r="A132" s="26"/>
      <c r="B132" s="26"/>
      <c r="C132" s="27"/>
      <c r="D132" s="28"/>
    </row>
    <row r="133" spans="1:4" ht="19.5" hidden="1" outlineLevel="1" thickTop="1">
      <c r="A133" s="14"/>
      <c r="B133" s="14"/>
      <c r="C133" s="14"/>
      <c r="D133" s="14"/>
    </row>
    <row r="134" spans="1:4" ht="18.75" hidden="1" outlineLevel="1">
      <c r="A134" s="14" t="s">
        <v>188</v>
      </c>
      <c r="B134" s="14"/>
      <c r="C134" s="14"/>
      <c r="D134" s="14"/>
    </row>
    <row r="135" spans="1:4" ht="18.75" hidden="1" outlineLevel="1">
      <c r="A135" s="14"/>
      <c r="B135" s="14"/>
      <c r="C135" s="14"/>
      <c r="D135" s="14"/>
    </row>
    <row r="136" spans="1:4" ht="18.75" hidden="1" outlineLevel="1">
      <c r="A136" s="29" t="s">
        <v>30</v>
      </c>
      <c r="B136" s="29"/>
      <c r="C136" s="14"/>
      <c r="D136" s="14"/>
    </row>
    <row r="137" spans="1:4" ht="18.75" hidden="1" outlineLevel="1">
      <c r="A137" s="14" t="s">
        <v>84</v>
      </c>
      <c r="B137" s="14"/>
      <c r="C137" s="30">
        <v>4269</v>
      </c>
      <c r="D137" s="29"/>
    </row>
    <row r="138" spans="1:4" ht="18.75" hidden="1" outlineLevel="1">
      <c r="A138" s="14" t="s">
        <v>189</v>
      </c>
      <c r="B138" s="14"/>
      <c r="C138" s="30">
        <v>11494.33</v>
      </c>
      <c r="D138" s="14"/>
    </row>
    <row r="139" spans="1:4" ht="18.75" hidden="1" outlineLevel="1">
      <c r="A139" s="14" t="s">
        <v>190</v>
      </c>
      <c r="B139" s="14"/>
      <c r="C139" s="83">
        <v>-3995.67</v>
      </c>
      <c r="D139" s="14"/>
    </row>
    <row r="140" spans="1:4" ht="19.5" hidden="1" outlineLevel="1" thickBot="1">
      <c r="A140" s="14"/>
      <c r="B140" s="14"/>
      <c r="C140" s="25">
        <v>11767.66</v>
      </c>
      <c r="D140" s="14"/>
    </row>
    <row r="141" spans="1:4" collapsed="1"/>
    <row r="143" spans="1:4" ht="15">
      <c r="A143" s="142" t="s">
        <v>37</v>
      </c>
      <c r="B143" s="142"/>
      <c r="C143" s="142"/>
      <c r="D143" s="142"/>
    </row>
    <row r="144" spans="1:4" ht="18.75" hidden="1" outlineLevel="1">
      <c r="A144" s="13" t="s">
        <v>181</v>
      </c>
      <c r="B144" s="14"/>
      <c r="C144" s="14"/>
      <c r="D144" s="15">
        <v>11524.42</v>
      </c>
    </row>
    <row r="145" spans="1:4" ht="18.75" hidden="1" outlineLevel="1">
      <c r="A145" s="17"/>
      <c r="B145" s="17"/>
      <c r="C145" s="18"/>
      <c r="D145" s="19"/>
    </row>
    <row r="146" spans="1:4" ht="18.75" hidden="1" outlineLevel="1">
      <c r="A146" s="17"/>
      <c r="B146" s="17"/>
      <c r="C146" s="18"/>
      <c r="D146" s="19"/>
    </row>
    <row r="147" spans="1:4" ht="18.75" hidden="1" outlineLevel="1">
      <c r="A147" s="17"/>
      <c r="B147" s="14"/>
      <c r="C147" s="20"/>
      <c r="D147" s="19"/>
    </row>
    <row r="148" spans="1:4" ht="18.75" hidden="1" outlineLevel="1">
      <c r="A148" s="17"/>
      <c r="B148" s="17"/>
      <c r="C148" s="18"/>
      <c r="D148" s="21"/>
    </row>
    <row r="149" spans="1:4" ht="18.75" hidden="1" outlineLevel="1">
      <c r="A149" s="14"/>
      <c r="B149" s="14">
        <v>640</v>
      </c>
      <c r="C149" s="20">
        <v>320</v>
      </c>
      <c r="D149" s="22"/>
    </row>
    <row r="150" spans="1:4" ht="18.75" hidden="1" outlineLevel="1">
      <c r="A150" s="14" t="s">
        <v>182</v>
      </c>
      <c r="B150" s="14">
        <v>643</v>
      </c>
      <c r="C150" s="20">
        <v>6</v>
      </c>
      <c r="D150" s="22"/>
    </row>
    <row r="151" spans="1:4" ht="19.5" hidden="1" outlineLevel="1" thickBot="1">
      <c r="A151" s="23" t="s">
        <v>29</v>
      </c>
      <c r="B151" s="23"/>
      <c r="C151" s="24">
        <f>SUM(C149:C150)</f>
        <v>326</v>
      </c>
      <c r="D151" s="25">
        <f>SUM(D144-C151)</f>
        <v>11198.42</v>
      </c>
    </row>
    <row r="152" spans="1:4" ht="20.25" hidden="1" outlineLevel="1" thickTop="1" thickBot="1">
      <c r="A152" s="26"/>
      <c r="B152" s="26"/>
      <c r="C152" s="27"/>
      <c r="D152" s="28"/>
    </row>
    <row r="153" spans="1:4" ht="19.5" hidden="1" outlineLevel="1" thickTop="1">
      <c r="A153" s="14"/>
      <c r="B153" s="14"/>
      <c r="C153" s="14"/>
      <c r="D153" s="14"/>
    </row>
    <row r="154" spans="1:4" ht="18.75" hidden="1" outlineLevel="1">
      <c r="A154" s="14" t="s">
        <v>183</v>
      </c>
      <c r="B154" s="14"/>
      <c r="C154" s="14"/>
      <c r="D154" s="14"/>
    </row>
    <row r="155" spans="1:4" ht="18.75" hidden="1" outlineLevel="1">
      <c r="A155" s="14"/>
      <c r="B155" s="14"/>
      <c r="C155" s="14"/>
      <c r="D155" s="14"/>
    </row>
    <row r="156" spans="1:4" ht="18.75" hidden="1" outlineLevel="1">
      <c r="A156" s="29" t="s">
        <v>30</v>
      </c>
      <c r="B156" s="29"/>
      <c r="C156" s="14"/>
      <c r="D156" s="14"/>
    </row>
    <row r="157" spans="1:4" ht="18.75" hidden="1" outlineLevel="1">
      <c r="A157" s="14" t="s">
        <v>84</v>
      </c>
      <c r="B157" s="14"/>
      <c r="C157" s="30">
        <v>4269</v>
      </c>
      <c r="D157" s="29"/>
    </row>
    <row r="158" spans="1:4" ht="18.75" hidden="1" outlineLevel="1">
      <c r="A158" s="14" t="s">
        <v>184</v>
      </c>
      <c r="B158" s="14"/>
      <c r="C158" s="30">
        <v>11494.33</v>
      </c>
      <c r="D158" s="14"/>
    </row>
    <row r="159" spans="1:4" ht="18.75" hidden="1" outlineLevel="1">
      <c r="A159" s="14" t="s">
        <v>185</v>
      </c>
      <c r="B159" s="14"/>
      <c r="C159" s="83">
        <v>-4564.91</v>
      </c>
      <c r="D159" s="14"/>
    </row>
    <row r="160" spans="1:4" ht="19.5" hidden="1" outlineLevel="1" thickBot="1">
      <c r="A160" s="14"/>
      <c r="B160" s="14"/>
      <c r="C160" s="25">
        <v>11198.42</v>
      </c>
      <c r="D160" s="14"/>
    </row>
    <row r="161" spans="1:4" collapsed="1"/>
    <row r="163" spans="1:4" ht="15">
      <c r="A163" s="142" t="s">
        <v>38</v>
      </c>
      <c r="B163" s="142"/>
      <c r="C163" s="142"/>
      <c r="D163" s="142"/>
    </row>
    <row r="164" spans="1:4" ht="18.75" outlineLevel="1">
      <c r="A164" s="13" t="s">
        <v>202</v>
      </c>
      <c r="B164" s="14"/>
      <c r="C164" s="14"/>
      <c r="D164" s="15">
        <v>11204.42</v>
      </c>
    </row>
    <row r="165" spans="1:4" ht="18.75" outlineLevel="1">
      <c r="A165" s="17"/>
      <c r="B165" s="17"/>
      <c r="C165" s="18"/>
      <c r="D165" s="19"/>
    </row>
    <row r="166" spans="1:4" ht="18.75" outlineLevel="1">
      <c r="A166" s="17"/>
      <c r="B166" s="17"/>
      <c r="C166" s="18"/>
      <c r="D166" s="19"/>
    </row>
    <row r="167" spans="1:4" ht="18.75" outlineLevel="1">
      <c r="A167" s="17"/>
      <c r="B167" s="14"/>
      <c r="C167" s="20"/>
      <c r="D167" s="19"/>
    </row>
    <row r="168" spans="1:4" ht="18.75" outlineLevel="1">
      <c r="A168" s="17"/>
      <c r="B168" s="17"/>
      <c r="C168" s="18"/>
      <c r="D168" s="21"/>
    </row>
    <row r="169" spans="1:4" ht="18.75" outlineLevel="1">
      <c r="A169" s="14"/>
      <c r="B169" s="14"/>
      <c r="C169" s="20"/>
      <c r="D169" s="22"/>
    </row>
    <row r="170" spans="1:4" ht="18.75" outlineLevel="1">
      <c r="A170" s="14" t="s">
        <v>198</v>
      </c>
      <c r="B170" s="14">
        <v>643</v>
      </c>
      <c r="C170" s="20">
        <v>6</v>
      </c>
      <c r="D170" s="22"/>
    </row>
    <row r="171" spans="1:4" ht="19.5" outlineLevel="1" thickBot="1">
      <c r="A171" s="23" t="s">
        <v>29</v>
      </c>
      <c r="B171" s="23"/>
      <c r="C171" s="24">
        <f>SUM(C169:C170)</f>
        <v>6</v>
      </c>
      <c r="D171" s="25">
        <f>SUM(D164-C171)</f>
        <v>11198.42</v>
      </c>
    </row>
    <row r="172" spans="1:4" ht="20.25" outlineLevel="1" thickTop="1" thickBot="1">
      <c r="A172" s="26"/>
      <c r="B172" s="26"/>
      <c r="C172" s="27"/>
      <c r="D172" s="28"/>
    </row>
    <row r="173" spans="1:4" ht="19.5" outlineLevel="1" thickTop="1">
      <c r="A173" s="14"/>
      <c r="B173" s="14"/>
      <c r="C173" s="14"/>
      <c r="D173" s="14"/>
    </row>
    <row r="174" spans="1:4" ht="18.75" outlineLevel="1">
      <c r="A174" s="14" t="s">
        <v>199</v>
      </c>
      <c r="B174" s="14"/>
      <c r="C174" s="14"/>
      <c r="D174" s="14"/>
    </row>
    <row r="175" spans="1:4" ht="18.75" outlineLevel="1">
      <c r="A175" s="14"/>
      <c r="B175" s="14"/>
      <c r="C175" s="14"/>
      <c r="D175" s="14"/>
    </row>
    <row r="176" spans="1:4" ht="18.75" outlineLevel="1">
      <c r="A176" s="29" t="s">
        <v>30</v>
      </c>
      <c r="B176" s="29"/>
      <c r="C176" s="14"/>
      <c r="D176" s="14"/>
    </row>
    <row r="177" spans="1:4" ht="18.75" outlineLevel="1">
      <c r="A177" s="14" t="s">
        <v>84</v>
      </c>
      <c r="B177" s="14"/>
      <c r="C177" s="30">
        <v>4269</v>
      </c>
      <c r="D177" s="29"/>
    </row>
    <row r="178" spans="1:4" ht="18.75" outlineLevel="1">
      <c r="A178" s="14" t="s">
        <v>200</v>
      </c>
      <c r="B178" s="14"/>
      <c r="C178" s="30">
        <v>11494.33</v>
      </c>
      <c r="D178" s="14"/>
    </row>
    <row r="179" spans="1:4" ht="18.75" outlineLevel="1">
      <c r="A179" s="14" t="s">
        <v>201</v>
      </c>
      <c r="B179" s="14"/>
      <c r="C179" s="128">
        <v>-4564.91</v>
      </c>
      <c r="D179" s="14"/>
    </row>
    <row r="180" spans="1:4" ht="19.5" outlineLevel="1" thickBot="1">
      <c r="A180" s="14"/>
      <c r="B180" s="14"/>
      <c r="C180" s="25">
        <v>11198.42</v>
      </c>
      <c r="D180" s="14"/>
    </row>
    <row r="181" spans="1:4" ht="15" thickTop="1"/>
    <row r="183" spans="1:4" ht="15">
      <c r="A183" s="142" t="s">
        <v>39</v>
      </c>
      <c r="B183" s="142"/>
      <c r="C183" s="142"/>
      <c r="D183" s="142"/>
    </row>
    <row r="184" spans="1:4" ht="18.75" outlineLevel="1">
      <c r="A184" s="13" t="s">
        <v>207</v>
      </c>
      <c r="B184" s="14"/>
      <c r="C184" s="14"/>
      <c r="D184" s="15">
        <v>10569.18</v>
      </c>
    </row>
    <row r="185" spans="1:4" ht="18.75" outlineLevel="1">
      <c r="A185" s="17"/>
      <c r="B185" s="17"/>
      <c r="C185" s="18"/>
      <c r="D185" s="19"/>
    </row>
    <row r="186" spans="1:4" ht="18.75" outlineLevel="1">
      <c r="A186" s="17"/>
      <c r="B186" s="17"/>
      <c r="C186" s="18"/>
      <c r="D186" s="19"/>
    </row>
    <row r="187" spans="1:4" ht="18.75" outlineLevel="1">
      <c r="A187" s="17"/>
      <c r="B187" s="14"/>
      <c r="C187" s="20"/>
      <c r="D187" s="19"/>
    </row>
    <row r="188" spans="1:4" ht="18.75" outlineLevel="1">
      <c r="A188" s="17"/>
      <c r="B188" s="17"/>
      <c r="C188" s="18"/>
      <c r="D188" s="21"/>
    </row>
    <row r="189" spans="1:4" ht="18.75" outlineLevel="1">
      <c r="A189" s="14"/>
      <c r="B189" s="14"/>
      <c r="C189" s="20"/>
      <c r="D189" s="22"/>
    </row>
    <row r="190" spans="1:4" ht="18.75" outlineLevel="1">
      <c r="A190" s="14" t="s">
        <v>203</v>
      </c>
      <c r="B190" s="14"/>
      <c r="C190" s="20"/>
      <c r="D190" s="22"/>
    </row>
    <row r="191" spans="1:4" ht="19.5" outlineLevel="1" thickBot="1">
      <c r="A191" s="23" t="s">
        <v>29</v>
      </c>
      <c r="B191" s="23"/>
      <c r="C191" s="24">
        <f>SUM(C189:C190)</f>
        <v>0</v>
      </c>
      <c r="D191" s="25">
        <f>SUM(D184-C191)</f>
        <v>10569.18</v>
      </c>
    </row>
    <row r="192" spans="1:4" ht="20.25" outlineLevel="1" thickTop="1" thickBot="1">
      <c r="A192" s="26"/>
      <c r="B192" s="26"/>
      <c r="C192" s="27"/>
      <c r="D192" s="28"/>
    </row>
    <row r="193" spans="1:4" ht="19.5" outlineLevel="1" thickTop="1">
      <c r="A193" s="14"/>
      <c r="B193" s="14"/>
      <c r="C193" s="14"/>
      <c r="D193" s="14"/>
    </row>
    <row r="194" spans="1:4" ht="18.75" outlineLevel="1">
      <c r="A194" s="14" t="s">
        <v>204</v>
      </c>
      <c r="B194" s="14"/>
      <c r="C194" s="14"/>
      <c r="D194" s="14"/>
    </row>
    <row r="195" spans="1:4" ht="18.75" outlineLevel="1">
      <c r="A195" s="14"/>
      <c r="B195" s="14"/>
      <c r="C195" s="14"/>
      <c r="D195" s="14"/>
    </row>
    <row r="196" spans="1:4" ht="18.75" outlineLevel="1">
      <c r="A196" s="29" t="s">
        <v>30</v>
      </c>
      <c r="B196" s="29"/>
      <c r="C196" s="14"/>
      <c r="D196" s="14"/>
    </row>
    <row r="197" spans="1:4" ht="18.75" outlineLevel="1">
      <c r="A197" s="14" t="s">
        <v>84</v>
      </c>
      <c r="B197" s="14"/>
      <c r="C197" s="30">
        <v>4269</v>
      </c>
      <c r="D197" s="29"/>
    </row>
    <row r="198" spans="1:4" ht="18.75" outlineLevel="1">
      <c r="A198" s="14" t="s">
        <v>205</v>
      </c>
      <c r="B198" s="14"/>
      <c r="C198" s="30">
        <v>11494.33</v>
      </c>
      <c r="D198" s="14"/>
    </row>
    <row r="199" spans="1:4" ht="18.75" outlineLevel="1">
      <c r="A199" s="14" t="s">
        <v>206</v>
      </c>
      <c r="B199" s="14"/>
      <c r="C199" s="30">
        <v>5194.1499999999996</v>
      </c>
      <c r="D199" s="14"/>
    </row>
    <row r="200" spans="1:4" ht="19.5" outlineLevel="1" thickBot="1">
      <c r="A200" s="14"/>
      <c r="B200" s="14"/>
      <c r="C200" s="25">
        <v>10569.18</v>
      </c>
      <c r="D200" s="14"/>
    </row>
    <row r="201" spans="1:4" ht="15" thickTop="1"/>
    <row r="203" spans="1:4" ht="15">
      <c r="A203" s="142" t="s">
        <v>40</v>
      </c>
      <c r="B203" s="142"/>
      <c r="C203" s="142"/>
      <c r="D203" s="142"/>
    </row>
    <row r="204" spans="1:4" ht="18.75" hidden="1" outlineLevel="1">
      <c r="A204" s="13" t="s">
        <v>214</v>
      </c>
      <c r="B204" s="14"/>
      <c r="C204" s="14"/>
      <c r="D204" s="15"/>
    </row>
    <row r="205" spans="1:4" ht="18.75" hidden="1" outlineLevel="1">
      <c r="A205" s="17"/>
      <c r="B205" s="17"/>
      <c r="C205" s="18"/>
      <c r="D205" s="19"/>
    </row>
    <row r="206" spans="1:4" ht="18.75" hidden="1" outlineLevel="1">
      <c r="A206" s="17"/>
      <c r="B206" s="17"/>
      <c r="C206" s="18"/>
      <c r="D206" s="19"/>
    </row>
    <row r="207" spans="1:4" ht="18.75" hidden="1" outlineLevel="1">
      <c r="A207" s="17"/>
      <c r="B207" s="14"/>
      <c r="C207" s="20"/>
      <c r="D207" s="19"/>
    </row>
    <row r="208" spans="1:4" ht="18.75" hidden="1" outlineLevel="1">
      <c r="A208" s="17"/>
      <c r="B208" s="17"/>
      <c r="C208" s="18"/>
      <c r="D208" s="21"/>
    </row>
    <row r="209" spans="1:4" ht="18.75" hidden="1" outlineLevel="1">
      <c r="A209" s="14"/>
      <c r="B209" s="14"/>
      <c r="C209" s="20"/>
      <c r="D209" s="22"/>
    </row>
    <row r="210" spans="1:4" ht="18.75" hidden="1" outlineLevel="1">
      <c r="A210" s="14" t="s">
        <v>215</v>
      </c>
      <c r="B210" s="14"/>
      <c r="C210" s="20"/>
      <c r="D210" s="22"/>
    </row>
    <row r="211" spans="1:4" ht="19.5" hidden="1" outlineLevel="1" thickBot="1">
      <c r="A211" s="23" t="s">
        <v>29</v>
      </c>
      <c r="B211" s="23"/>
      <c r="C211" s="24">
        <f>SUM(C209:C210)</f>
        <v>0</v>
      </c>
      <c r="D211" s="25"/>
    </row>
    <row r="212" spans="1:4" ht="20.25" hidden="1" outlineLevel="1" thickTop="1" thickBot="1">
      <c r="A212" s="26"/>
      <c r="B212" s="26"/>
      <c r="C212" s="27"/>
      <c r="D212" s="28"/>
    </row>
    <row r="213" spans="1:4" ht="19.5" hidden="1" outlineLevel="1" thickTop="1">
      <c r="A213" s="14"/>
      <c r="B213" s="14"/>
      <c r="C213" s="14"/>
      <c r="D213" s="14"/>
    </row>
    <row r="214" spans="1:4" ht="18.75" hidden="1" outlineLevel="1">
      <c r="A214" s="14" t="s">
        <v>216</v>
      </c>
      <c r="B214" s="14"/>
      <c r="C214" s="14"/>
      <c r="D214" s="14"/>
    </row>
    <row r="215" spans="1:4" ht="18.75" hidden="1" outlineLevel="1">
      <c r="A215" s="14"/>
      <c r="B215" s="14"/>
      <c r="C215" s="14"/>
      <c r="D215" s="14"/>
    </row>
    <row r="216" spans="1:4" ht="18.75" hidden="1" outlineLevel="1">
      <c r="A216" s="29" t="s">
        <v>30</v>
      </c>
      <c r="B216" s="29"/>
      <c r="C216" s="14"/>
      <c r="D216" s="14"/>
    </row>
    <row r="217" spans="1:4" ht="18.75" hidden="1" outlineLevel="1">
      <c r="A217" s="14" t="s">
        <v>84</v>
      </c>
      <c r="B217" s="14"/>
      <c r="C217" s="30">
        <v>4269</v>
      </c>
      <c r="D217" s="29"/>
    </row>
    <row r="218" spans="1:4" ht="18.75" hidden="1" outlineLevel="1">
      <c r="A218" s="14" t="s">
        <v>217</v>
      </c>
      <c r="B218" s="14"/>
      <c r="C218" s="30">
        <v>11494.33</v>
      </c>
      <c r="D218" s="14"/>
    </row>
    <row r="219" spans="1:4" ht="18.75" hidden="1" outlineLevel="1">
      <c r="A219" s="14" t="s">
        <v>218</v>
      </c>
      <c r="B219" s="14"/>
      <c r="C219" s="30"/>
      <c r="D219" s="14"/>
    </row>
    <row r="220" spans="1:4" ht="19.5" hidden="1" outlineLevel="1" thickBot="1">
      <c r="A220" s="14"/>
      <c r="B220" s="14"/>
      <c r="C220" s="25"/>
      <c r="D220" s="14"/>
    </row>
    <row r="221" spans="1:4" collapsed="1"/>
    <row r="223" spans="1:4" ht="15">
      <c r="A223" s="142" t="s">
        <v>41</v>
      </c>
      <c r="B223" s="142"/>
      <c r="C223" s="142"/>
      <c r="D223" s="142"/>
    </row>
    <row r="224" spans="1:4" ht="18.75" outlineLevel="1">
      <c r="A224" s="13" t="s">
        <v>220</v>
      </c>
      <c r="B224" s="14"/>
      <c r="C224" s="14"/>
      <c r="D224" s="15">
        <v>9989.94</v>
      </c>
    </row>
    <row r="225" spans="1:4" ht="18.75" outlineLevel="1">
      <c r="A225" s="17"/>
      <c r="B225" s="17"/>
      <c r="C225" s="18"/>
      <c r="D225" s="19"/>
    </row>
    <row r="226" spans="1:4" ht="18.75" outlineLevel="1">
      <c r="A226" s="17"/>
      <c r="B226" s="17"/>
      <c r="C226" s="18"/>
      <c r="D226" s="19"/>
    </row>
    <row r="227" spans="1:4" ht="18.75" outlineLevel="1">
      <c r="A227" s="17"/>
      <c r="B227" s="14"/>
      <c r="C227" s="20"/>
      <c r="D227" s="19"/>
    </row>
    <row r="228" spans="1:4" ht="18.75" outlineLevel="1">
      <c r="A228" s="17"/>
      <c r="B228" s="17"/>
      <c r="C228" s="18"/>
      <c r="D228" s="21"/>
    </row>
    <row r="229" spans="1:4" ht="18.75" outlineLevel="1">
      <c r="A229" s="14"/>
      <c r="B229" s="14"/>
      <c r="C229" s="20"/>
      <c r="D229" s="22"/>
    </row>
    <row r="230" spans="1:4" ht="18.75" outlineLevel="1">
      <c r="A230" s="14" t="s">
        <v>221</v>
      </c>
      <c r="B230" s="14"/>
      <c r="C230" s="20"/>
      <c r="D230" s="22"/>
    </row>
    <row r="231" spans="1:4" ht="19.5" outlineLevel="1" thickBot="1">
      <c r="A231" s="23" t="s">
        <v>29</v>
      </c>
      <c r="B231" s="23"/>
      <c r="C231" s="24">
        <f>SUM(C229:C230)</f>
        <v>0</v>
      </c>
      <c r="D231" s="25"/>
    </row>
    <row r="232" spans="1:4" ht="20.25" outlineLevel="1" thickTop="1" thickBot="1">
      <c r="A232" s="26"/>
      <c r="B232" s="26"/>
      <c r="C232" s="27"/>
      <c r="D232" s="28"/>
    </row>
    <row r="233" spans="1:4" ht="19.5" outlineLevel="1" thickTop="1">
      <c r="A233" s="14"/>
      <c r="B233" s="14"/>
      <c r="C233" s="14"/>
      <c r="D233" s="14"/>
    </row>
    <row r="234" spans="1:4" ht="18.75" outlineLevel="1">
      <c r="A234" s="14" t="s">
        <v>222</v>
      </c>
      <c r="B234" s="14"/>
      <c r="C234" s="14"/>
      <c r="D234" s="14"/>
    </row>
    <row r="235" spans="1:4" ht="18.75" outlineLevel="1">
      <c r="A235" s="14"/>
      <c r="B235" s="14"/>
      <c r="C235" s="14"/>
      <c r="D235" s="14"/>
    </row>
    <row r="236" spans="1:4" ht="18.75" outlineLevel="1">
      <c r="A236" s="29" t="s">
        <v>30</v>
      </c>
      <c r="B236" s="29"/>
      <c r="C236" s="14"/>
      <c r="D236" s="14"/>
    </row>
    <row r="237" spans="1:4" ht="18.75" outlineLevel="1">
      <c r="A237" s="14" t="s">
        <v>84</v>
      </c>
      <c r="B237" s="14"/>
      <c r="C237" s="30">
        <v>4269</v>
      </c>
      <c r="D237" s="29"/>
    </row>
    <row r="238" spans="1:4" ht="18.75" outlineLevel="1">
      <c r="A238" s="14" t="s">
        <v>219</v>
      </c>
      <c r="B238" s="14"/>
      <c r="C238" s="30">
        <v>11494.33</v>
      </c>
      <c r="D238" s="14"/>
    </row>
    <row r="239" spans="1:4" ht="18.75" outlineLevel="1">
      <c r="A239" s="14" t="s">
        <v>223</v>
      </c>
      <c r="B239" s="14"/>
      <c r="C239" s="30">
        <v>5773.3899999999994</v>
      </c>
      <c r="D239" s="14"/>
    </row>
    <row r="240" spans="1:4" ht="19.5" outlineLevel="1" thickBot="1">
      <c r="A240" s="14"/>
      <c r="B240" s="14"/>
      <c r="C240" s="25">
        <v>9989.94</v>
      </c>
      <c r="D240" s="14"/>
    </row>
    <row r="241" ht="15" thickTop="1"/>
  </sheetData>
  <mergeCells count="12">
    <mergeCell ref="A223:D223"/>
    <mergeCell ref="A1:D1"/>
    <mergeCell ref="A22:D22"/>
    <mergeCell ref="A42:D42"/>
    <mergeCell ref="A62:D62"/>
    <mergeCell ref="A82:D82"/>
    <mergeCell ref="A102:D102"/>
    <mergeCell ref="A122:D122"/>
    <mergeCell ref="A143:D143"/>
    <mergeCell ref="A163:D163"/>
    <mergeCell ref="A183:D183"/>
    <mergeCell ref="A203:D203"/>
  </mergeCells>
  <pageMargins left="0.7" right="0.7" top="0.75" bottom="0.75" header="0.3" footer="0.3"/>
  <pageSetup paperSize="9" scale="80" fitToHeight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D19" sqref="D19"/>
    </sheetView>
  </sheetViews>
  <sheetFormatPr defaultRowHeight="14.25"/>
  <cols>
    <col min="1" max="1" width="48" style="3" bestFit="1" customWidth="1"/>
    <col min="2" max="16384" width="9.140625" style="3"/>
  </cols>
  <sheetData>
    <row r="1" spans="1:1">
      <c r="A1" s="32" t="s">
        <v>63</v>
      </c>
    </row>
    <row r="2" spans="1:1">
      <c r="A2" s="32" t="s">
        <v>23</v>
      </c>
    </row>
    <row r="3" spans="1:1">
      <c r="A3" s="32" t="s">
        <v>59</v>
      </c>
    </row>
    <row r="4" spans="1:1">
      <c r="A4" s="32" t="s">
        <v>55</v>
      </c>
    </row>
    <row r="5" spans="1:1">
      <c r="A5" s="32" t="s">
        <v>17</v>
      </c>
    </row>
    <row r="6" spans="1:1">
      <c r="A6" s="32" t="s">
        <v>46</v>
      </c>
    </row>
    <row r="7" spans="1:1">
      <c r="A7" s="32" t="s">
        <v>57</v>
      </c>
    </row>
    <row r="8" spans="1:1">
      <c r="A8" s="32" t="s">
        <v>21</v>
      </c>
    </row>
    <row r="9" spans="1:1">
      <c r="A9" s="32" t="s">
        <v>22</v>
      </c>
    </row>
    <row r="10" spans="1:1">
      <c r="A10" s="32" t="s">
        <v>56</v>
      </c>
    </row>
    <row r="11" spans="1:1">
      <c r="A11" s="32" t="s">
        <v>47</v>
      </c>
    </row>
    <row r="12" spans="1:1">
      <c r="A12" s="32" t="s">
        <v>64</v>
      </c>
    </row>
    <row r="13" spans="1:1">
      <c r="A13" s="32" t="s">
        <v>67</v>
      </c>
    </row>
    <row r="14" spans="1:1" ht="15">
      <c r="A14" s="23" t="s">
        <v>25</v>
      </c>
    </row>
    <row r="15" spans="1:1">
      <c r="A15" s="32" t="s">
        <v>60</v>
      </c>
    </row>
    <row r="16" spans="1:1">
      <c r="A16" s="32" t="s">
        <v>19</v>
      </c>
    </row>
    <row r="17" spans="1:1">
      <c r="A17" s="32" t="s">
        <v>26</v>
      </c>
    </row>
    <row r="18" spans="1:1" ht="15">
      <c r="A18" s="33" t="s">
        <v>7</v>
      </c>
    </row>
    <row r="19" spans="1:1">
      <c r="A19" s="32" t="s">
        <v>18</v>
      </c>
    </row>
    <row r="20" spans="1:1">
      <c r="A20" s="32" t="s">
        <v>8</v>
      </c>
    </row>
    <row r="21" spans="1:1" ht="15">
      <c r="A21" s="34" t="s">
        <v>20</v>
      </c>
    </row>
    <row r="22" spans="1:1">
      <c r="A22" s="32" t="s">
        <v>15</v>
      </c>
    </row>
    <row r="23" spans="1:1">
      <c r="A23" s="32" t="s">
        <v>24</v>
      </c>
    </row>
    <row r="24" spans="1:1">
      <c r="A24" s="3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 Book until Financial End</vt:lpstr>
      <vt:lpstr>Budget to date</vt:lpstr>
      <vt:lpstr>Bank Rec Master</vt:lpstr>
      <vt:lpstr>Drop 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Kilby Clerk</dc:creator>
  <cp:lastModifiedBy>User</cp:lastModifiedBy>
  <dcterms:created xsi:type="dcterms:W3CDTF">2019-03-04T19:20:49Z</dcterms:created>
  <dcterms:modified xsi:type="dcterms:W3CDTF">2020-05-26T10:21:02Z</dcterms:modified>
</cp:coreProperties>
</file>