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<sst xmlns="http://schemas.openxmlformats.org/spreadsheetml/2006/main" count="52" uniqueCount="45">
  <si>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</si>
  <si>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</si>
  <si>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</si>
  <si>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</si>
  <si>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</si>
  <si>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</si>
  <si>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</si>
  <si>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</si>
  <si>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</si>
  <si>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</si>
  <si>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</si>
  <si>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</si>
  <si>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</si>
  <si>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</si>
  <si>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2017/18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</si>
  <si>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</si>
  <si>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</si>
  <si>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</si>
  <si>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</si>
  <si>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</si>
  <si>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</si>
  <si>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</si>
  <si>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</si>
  <si>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</si>
  <si>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</si>
  <si>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</si>
  <si>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</si>
  <si>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</si>
  <si>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</si>
  <si>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</si>
  <si>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</si>
  <si>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</si>
  <si>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</si>
  <si>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</si>
  <si>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</si>
  <si>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</si>
  <si>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</si>
  <si>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</si>
  <si>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</si>
  <si>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</si>
  <si>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Kilby Parish Council</t>
  </si>
  <si>
    <t>Blaby District Council</t>
  </si>
  <si>
    <t>Cost of playground project (castle)</t>
  </si>
  <si>
    <t>Playground project (castle) expenditure, however still to received S106 monies from district</t>
  </si>
  <si>
    <t>Playground project (castle)not all S106 monies are through from District by the end of financial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</si>
</sst>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E13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19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20</v>
      </c>
      <c r="C3" s="36" t="s">
        <v>41</v>
      </c>
      <c r="L3" s="9"/>
    </row>
    <row r="4" ht="14.25">
      <c r="A4" s="1" t="s">
        <v>39</v>
      </c>
    </row>
    <row r="5" spans="1:13" ht="83.25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14</v>
      </c>
      <c r="E8" s="27"/>
      <c r="F8" s="38" t="s">
        <v>15</v>
      </c>
      <c r="G8" s="38" t="s">
        <v>0</v>
      </c>
      <c r="H8" s="38" t="s">
        <v>0</v>
      </c>
      <c r="I8" s="38"/>
      <c r="J8" s="38"/>
      <c r="K8" s="38"/>
      <c r="L8" s="39" t="s">
        <v>17</v>
      </c>
      <c r="M8" s="10" t="s">
        <v>10</v>
      </c>
      <c r="N8" s="40" t="s">
        <v>36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16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11240</v>
      </c>
      <c r="F11" s="8">
        <v>8186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22</v>
      </c>
      <c r="B13" s="47"/>
      <c r="C13" s="48"/>
      <c r="D13" s="8">
        <v>5687</v>
      </c>
      <c r="F13" s="8">
        <v>5850</v>
      </c>
      <c r="G13" s="5">
        <f>F13-D13</f>
        <v>163</v>
      </c>
      <c r="H13" s="6">
        <f>IF((D13&gt;F13),(D13-F13)/D13,IF(D13&lt;F13,-(D13-F13)/D13,IF(D13=F13,0)))</f>
        <v>0.028661860383330403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658</v>
      </c>
      <c r="F15" s="8">
        <v>8684</v>
      </c>
      <c r="G15" s="5">
        <f>F15-D15</f>
        <v>8026</v>
      </c>
      <c r="H15" s="6">
        <f>IF((D15&gt;F15),(D15-F15)/D15,IF(D15&lt;F15,-(D15-F15)/D15,IF(D15=F15,0)))</f>
        <v>12.19756838905775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44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1922</v>
      </c>
      <c r="F17" s="8">
        <v>2206</v>
      </c>
      <c r="G17" s="5">
        <f>F17-D17</f>
        <v>284</v>
      </c>
      <c r="H17" s="6">
        <f>IF((D17&gt;F17),(D17-F17)/D17,IF(D17&lt;F17,-(D17-F17)/D17,IF(D17=F17,0)))</f>
        <v>0.14776274713839752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23</v>
      </c>
      <c r="B21" s="42"/>
      <c r="C21" s="42"/>
      <c r="D21" s="8">
        <v>7477</v>
      </c>
      <c r="F21" s="8">
        <v>16244</v>
      </c>
      <c r="G21" s="5">
        <f>F21-D21</f>
        <v>8767</v>
      </c>
      <c r="H21" s="6">
        <f>IF((D21&gt;F21),(D21-F21)/D21,IF(D21&lt;F21,-(D21-F21)/D21,IF(D21=F21,0)))</f>
        <v>1.1725290892069011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8186</v>
      </c>
      <c r="F23" s="2">
        <f>F11+F13+F15-F17-F19-F21</f>
        <v>4270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8186</v>
      </c>
      <c r="F26" s="8">
        <v>4269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40930</v>
      </c>
      <c r="F28" s="8">
        <v>52322</v>
      </c>
      <c r="G28" s="5">
        <f>F28-D28</f>
        <v>11392</v>
      </c>
      <c r="H28" s="6">
        <f>IF((D28&gt;F28),(D28-F28)/D28,IF(D28&lt;F28,-(D28-F28)/D28,IF(D28=F28,0)))</f>
        <v>0.2783288541412167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IF(H28&lt;15%,"NO","YES")</f>
        <v>YES</v>
      </c>
      <c r="M28" s="10" t="str">
        <f>IF((L28="YES")*AND(I28+J28&lt;1),"Explanation not required, difference less than £200"," ")</f>
        <v> </v>
      </c>
      <c r="N28" s="13" t="s">
        <v>42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21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24</v>
      </c>
    </row>
    <row r="2" ht="15.75" customHeight="1">
      <c r="A2" s="41" t="s">
        <v>38</v>
      </c>
    </row>
    <row r="3" ht="15">
      <c r="A3" t="s">
        <v>25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26</v>
      </c>
    </row>
    <row r="7" spans="2:4" ht="15">
      <c r="B7" s="34" t="s">
        <v>29</v>
      </c>
      <c r="D7" s="34"/>
    </row>
    <row r="8" spans="2:4" ht="15" customHeight="1">
      <c r="B8" s="34" t="s">
        <v>30</v>
      </c>
      <c r="D8" s="34"/>
    </row>
    <row r="9" spans="2:4" ht="15">
      <c r="B9" s="34" t="s">
        <v>31</v>
      </c>
      <c r="D9" s="34"/>
    </row>
    <row r="10" spans="2:4" ht="15">
      <c r="B10" s="34" t="s">
        <v>32</v>
      </c>
      <c r="D10" s="34"/>
    </row>
    <row r="11" spans="2:4" ht="15">
      <c r="B11" s="34" t="s">
        <v>33</v>
      </c>
      <c r="D11" s="34"/>
    </row>
    <row r="12" spans="2:4" ht="15">
      <c r="B12" s="34" t="s">
        <v>34</v>
      </c>
      <c r="D12" s="34"/>
    </row>
    <row r="13" spans="2:4" ht="15">
      <c r="B13" s="34" t="s">
        <v>35</v>
      </c>
      <c r="D13" s="34"/>
    </row>
    <row r="14" ht="15">
      <c r="E14" s="33">
        <f>SUM(D7:D13)</f>
        <v>0</v>
      </c>
    </row>
    <row r="16" spans="1:4" ht="15">
      <c r="A16" s="31" t="s">
        <v>27</v>
      </c>
      <c r="D16" s="34"/>
    </row>
    <row r="17" ht="15">
      <c r="E17" s="33">
        <f>D16</f>
        <v>0</v>
      </c>
    </row>
    <row r="18" spans="1:6" ht="15.75" thickBot="1">
      <c r="A18" s="31" t="s">
        <v>28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Kilby Clerk</cp:lastModifiedBy>
  <dcterms:created xsi:type="dcterms:W3CDTF">2012-07-11T10:01:28Z</dcterms:created>
  <dcterms:modified xsi:type="dcterms:W3CDTF">2019-06-04T13:49:32Z</dcterms:modified>
  <cp:category/>
  <cp:version/>
  <cp:contentType/>
  <cp:contentStatus/>
</cp:coreProperties>
</file>