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8445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<sst xmlns="http://schemas.openxmlformats.org/spreadsheetml/2006/main" count="48" uniqueCount="41">
  <si>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</si>
  <si>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</si>
  <si>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</si>
  <si>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</si>
  <si>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</si>
  <si>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</si>
  <si>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</si>
  <si>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</si>
  <si>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</si>
  <si>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</si>
  <si>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</si>
  <si>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</si>
  <si>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</si>
  <si>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</si>
  <si>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</si>
  <si>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</si>
  <si>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</si>
  <si>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</si>
  <si>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</si>
  <si>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</si>
  <si>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</si>
  <si>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</si>
  <si>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</si>
  <si>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</si>
  <si>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</si>
  <si>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</si>
  <si>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</si>
  <si>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</si>
  <si>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</si>
  <si>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</si>
  <si>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</si>
  <si>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</si>
  <si>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Increase in staffing hours and hourly rate.  Increase in grass cutting services</t>
  </si>
  <si>
    <t>2020/2021 included sale of shed and piano form URC Church plus 2 years of VAT</t>
  </si>
  <si>
    <t>Increase in staffing hours and hourly rate</t>
  </si>
  <si>
    <t>2020/2021 had tree maintenance added which was not budget for.</t>
  </si>
  <si>
    <t>Box 7 is more than twice Box 2 because the authority held the following breakdown of reserves at the year end: 31.03.22</t>
  </si>
  <si>
    <t>Playground Resurfacing</t>
  </si>
  <si>
    <t>Playground equipment</t>
  </si>
  <si>
    <t>Adhoc</t>
  </si>
  <si>
    <t>Kilby Parish Council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</si>
</sst>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80" zoomScaleNormal="80" zoomScalePageLayoutView="0" workbookViewId="0" topLeftCell="A13">
      <selection activeCell="A3" sqref="A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28</v>
      </c>
    </row>
    <row r="5" spans="1:13" ht="99" customHeight="1">
      <c r="A5" s="42" t="s">
        <v>29</v>
      </c>
      <c r="B5" s="43"/>
      <c r="C5" s="43"/>
      <c r="D5" s="43"/>
      <c r="E5" s="43"/>
      <c r="F5" s="43"/>
      <c r="G5" s="43"/>
      <c r="H5" s="43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30</v>
      </c>
      <c r="E8" s="27"/>
      <c r="F8" s="38" t="s">
        <v>31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26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9990</v>
      </c>
      <c r="F11" s="8">
        <v>11173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6394</v>
      </c>
      <c r="F13" s="8">
        <v>7678</v>
      </c>
      <c r="G13" s="5">
        <f>F13-D13</f>
        <v>1284</v>
      </c>
      <c r="H13" s="6">
        <f>IF((D13&gt;F13),(D13-F13)/D13,IF(D13&lt;F13,-(D13-F13)/D13,IF(D13=F13,0)))</f>
        <v>0.20081326243353143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IF((H13&lt;15%)*AND(G13&lt;100000)*OR(G13&gt;-100000),"NO","YES")</f>
        <v>YES</v>
      </c>
      <c r="M13" s="10" t="str">
        <f>IF((L13="YES")*AND(I13+J13&lt;1),"Explanation not required, difference less than £200"," ")</f>
        <v> </v>
      </c>
      <c r="N13" s="13" t="s">
        <v>32</v>
      </c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2367</v>
      </c>
      <c r="F15" s="8">
        <v>1600</v>
      </c>
      <c r="G15" s="5">
        <f>F15-D15</f>
        <v>-767</v>
      </c>
      <c r="H15" s="6">
        <f>IF((D15&gt;F15),(D15-F15)/D15,IF(D15&lt;F15,-(D15-F15)/D15,IF(D15=F15,0)))</f>
        <v>0.3240388677651035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33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2121</v>
      </c>
      <c r="F17" s="8">
        <v>3106</v>
      </c>
      <c r="G17" s="5">
        <f>F17-D17</f>
        <v>985</v>
      </c>
      <c r="H17" s="6">
        <f>IF((D17&gt;F17),(D17-F17)/D17,IF(D17&lt;F17,-(D17-F17)/D17,IF(D17=F17,0)))</f>
        <v>0.4644035832154644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34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/>
      <c r="F19" s="8"/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5457</v>
      </c>
      <c r="F21" s="8">
        <v>4375</v>
      </c>
      <c r="G21" s="5">
        <f>F21-D21</f>
        <v>-1082</v>
      </c>
      <c r="H21" s="6">
        <f>IF((D21&gt;F21),(D21-F21)/D21,IF(D21&lt;F21,-(D21-F21)/D21,IF(D21=F21,0)))</f>
        <v>0.19827744181784865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35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11173</v>
      </c>
      <c r="F23" s="2">
        <f>F11+F13+F15-F17-F19-F21</f>
        <v>12970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11173</v>
      </c>
      <c r="F26" s="8">
        <v>12970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50286</v>
      </c>
      <c r="F28" s="8">
        <v>50286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/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2" max="2" width="22.140625" style="0" bestFit="1" customWidth="1"/>
  </cols>
  <sheetData>
    <row r="1" ht="15.75" customHeight="1">
      <c r="A1" s="32" t="s">
        <v>22</v>
      </c>
    </row>
    <row r="2" ht="15.75" customHeight="1">
      <c r="A2" s="41" t="s">
        <v>27</v>
      </c>
    </row>
    <row r="3" ht="15">
      <c r="A3" t="s">
        <v>36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23</v>
      </c>
    </row>
    <row r="7" spans="2:4" ht="15">
      <c r="B7" s="34" t="s">
        <v>37</v>
      </c>
      <c r="D7" s="34">
        <v>3000</v>
      </c>
    </row>
    <row r="8" spans="2:4" ht="15" customHeight="1">
      <c r="B8" s="34" t="s">
        <v>38</v>
      </c>
      <c r="D8" s="34">
        <v>1000</v>
      </c>
    </row>
    <row r="9" spans="2:4" ht="15">
      <c r="B9" s="34" t="s">
        <v>39</v>
      </c>
      <c r="D9" s="34">
        <v>140</v>
      </c>
    </row>
    <row r="10" spans="2:4" ht="15">
      <c r="B10" s="34"/>
      <c r="D10" s="34"/>
    </row>
    <row r="11" spans="2:4" ht="15">
      <c r="B11" s="34"/>
      <c r="D11" s="34"/>
    </row>
    <row r="12" spans="2:4" ht="15">
      <c r="B12" s="34"/>
      <c r="D12" s="34"/>
    </row>
    <row r="13" spans="2:4" ht="15">
      <c r="B13" s="34"/>
      <c r="D13" s="34"/>
    </row>
    <row r="14" ht="15">
      <c r="E14" s="33">
        <f>SUM(D7:D13)</f>
        <v>4140</v>
      </c>
    </row>
    <row r="16" spans="1:4" ht="15">
      <c r="A16" s="31" t="s">
        <v>24</v>
      </c>
      <c r="D16" s="34">
        <v>8830</v>
      </c>
    </row>
    <row r="17" ht="15">
      <c r="E17" s="33">
        <f>D16</f>
        <v>8830</v>
      </c>
    </row>
    <row r="18" spans="1:6" ht="15.75" thickBot="1">
      <c r="A18" s="31" t="s">
        <v>25</v>
      </c>
      <c r="F18" s="35">
        <f>E14+E17</f>
        <v>12970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User</cp:lastModifiedBy>
  <cp:lastPrinted>2020-03-19T12:45:09Z</cp:lastPrinted>
  <dcterms:created xsi:type="dcterms:W3CDTF">2012-07-11T10:01:28Z</dcterms:created>
  <dcterms:modified xsi:type="dcterms:W3CDTF">2022-06-08T11:55:21Z</dcterms:modified>
  <cp:category/>
  <cp:version/>
  <cp:contentType/>
  <cp:contentStatus/>
</cp:coreProperties>
</file>