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480" windowHeight="7935" tabRatio="316"/>
  </bookViews>
  <sheets>
    <sheet name="Budget all years" sheetId="3" r:id="rId1"/>
    <sheet name="-" sheetId="4" r:id="rId2"/>
  </sheets>
  <definedNames>
    <definedName name="_xlnm.Print_Area" localSheetId="0">'Budget all years'!$A$53:$F$107</definedName>
  </definedNames>
  <calcPr calcId="145621"/>
</workbook>
</file>

<file path=xl/calcChain.xml><?xml version="1.0" encoding="utf-8"?>
<calcChain xmlns="http://schemas.openxmlformats.org/spreadsheetml/2006/main">
  <c r="B7" i="4" l="1"/>
  <c r="B9" i="4" s="1"/>
  <c r="B11" i="4" s="1"/>
  <c r="F104" i="3" l="1"/>
  <c r="D104" i="3"/>
  <c r="C104" i="3"/>
  <c r="B104" i="3"/>
  <c r="E104" i="3"/>
  <c r="E16" i="3" l="1"/>
  <c r="D38" i="3" l="1"/>
  <c r="B60" i="3"/>
  <c r="B61" i="3" s="1"/>
  <c r="B7" i="3" s="1"/>
  <c r="B92" i="3"/>
  <c r="B86" i="3"/>
  <c r="B14" i="3" s="1"/>
  <c r="B73" i="3"/>
  <c r="B13" i="3" s="1"/>
  <c r="B67" i="3"/>
  <c r="B19" i="3"/>
  <c r="C60" i="3"/>
  <c r="C61" i="3" s="1"/>
  <c r="C7" i="3" s="1"/>
  <c r="C92" i="3"/>
  <c r="C86" i="3"/>
  <c r="C14" i="3" s="1"/>
  <c r="C73" i="3"/>
  <c r="C13" i="3" s="1"/>
  <c r="C67" i="3"/>
  <c r="C9" i="3" s="1"/>
  <c r="C19" i="3"/>
  <c r="D60" i="3"/>
  <c r="D92" i="3"/>
  <c r="D15" i="3" s="1"/>
  <c r="D86" i="3"/>
  <c r="D14" i="3" s="1"/>
  <c r="D73" i="3"/>
  <c r="D13" i="3" s="1"/>
  <c r="D9" i="3"/>
  <c r="D19" i="3"/>
  <c r="F60" i="3"/>
  <c r="F6" i="3" s="1"/>
  <c r="F92" i="3"/>
  <c r="F86" i="3"/>
  <c r="F14" i="3" s="1"/>
  <c r="F73" i="3"/>
  <c r="F13" i="3" s="1"/>
  <c r="F9" i="3"/>
  <c r="F19" i="3"/>
  <c r="E9" i="3"/>
  <c r="F5" i="3"/>
  <c r="E92" i="3"/>
  <c r="E15" i="3" s="1"/>
  <c r="E86" i="3"/>
  <c r="E14" i="3" s="1"/>
  <c r="E73" i="3"/>
  <c r="E13" i="3" s="1"/>
  <c r="E60" i="3"/>
  <c r="F16" i="3"/>
  <c r="D16" i="3"/>
  <c r="C16" i="3"/>
  <c r="B16" i="3"/>
  <c r="E5" i="3"/>
  <c r="D5" i="3"/>
  <c r="C5" i="3"/>
  <c r="B5" i="3"/>
  <c r="E68" i="3" l="1"/>
  <c r="E10" i="3" s="1"/>
  <c r="E6" i="3"/>
  <c r="B6" i="3"/>
  <c r="D61" i="3"/>
  <c r="B68" i="3"/>
  <c r="B10" i="3" s="1"/>
  <c r="D6" i="3"/>
  <c r="C15" i="3"/>
  <c r="E96" i="3"/>
  <c r="E107" i="3" s="1"/>
  <c r="C23" i="3"/>
  <c r="F68" i="3"/>
  <c r="F10" i="3" s="1"/>
  <c r="F61" i="3"/>
  <c r="F7" i="3" s="1"/>
  <c r="E61" i="3"/>
  <c r="E7" i="3" s="1"/>
  <c r="C68" i="3"/>
  <c r="C10" i="3" s="1"/>
  <c r="B96" i="3"/>
  <c r="D68" i="3"/>
  <c r="F23" i="3"/>
  <c r="D96" i="3"/>
  <c r="D17" i="3" s="1"/>
  <c r="B15" i="3"/>
  <c r="B9" i="3"/>
  <c r="B23" i="3" s="1"/>
  <c r="D23" i="3"/>
  <c r="C6" i="3"/>
  <c r="C96" i="3"/>
  <c r="C17" i="3" s="1"/>
  <c r="C22" i="3" s="1"/>
  <c r="F15" i="3"/>
  <c r="E19" i="3"/>
  <c r="E23" i="3" s="1"/>
  <c r="F96" i="3"/>
  <c r="F17" i="3" s="1"/>
  <c r="C24" i="3" l="1"/>
  <c r="C27" i="3" s="1"/>
  <c r="E17" i="3"/>
  <c r="E22" i="3" s="1"/>
  <c r="D107" i="3"/>
  <c r="D20" i="3" s="1"/>
  <c r="D10" i="3"/>
  <c r="D7" i="3"/>
  <c r="D22" i="3" s="1"/>
  <c r="B17" i="3"/>
  <c r="B22" i="3" s="1"/>
  <c r="B107" i="3"/>
  <c r="B20" i="3" s="1"/>
  <c r="F107" i="3"/>
  <c r="F20" i="3" s="1"/>
  <c r="F22" i="3"/>
  <c r="F24" i="3" s="1"/>
  <c r="C107" i="3"/>
  <c r="C20" i="3" s="1"/>
  <c r="E24" i="3" l="1"/>
  <c r="E27" i="3" s="1"/>
  <c r="E28" i="3" s="1"/>
  <c r="F26" i="3" s="1"/>
  <c r="B24" i="3"/>
  <c r="B27" i="3" s="1"/>
  <c r="B28" i="3" s="1"/>
  <c r="C26" i="3" s="1"/>
  <c r="C28" i="3" s="1"/>
  <c r="D26" i="3" s="1"/>
  <c r="D24" i="3"/>
  <c r="D27" i="3" s="1"/>
  <c r="E20" i="3"/>
  <c r="D28" i="3" l="1"/>
</calcChain>
</file>

<file path=xl/sharedStrings.xml><?xml version="1.0" encoding="utf-8"?>
<sst xmlns="http://schemas.openxmlformats.org/spreadsheetml/2006/main" count="109" uniqueCount="81">
  <si>
    <t>Summary</t>
  </si>
  <si>
    <t>Actual 2014/15</t>
  </si>
  <si>
    <t>Actual 2015/16</t>
  </si>
  <si>
    <t xml:space="preserve">Budget 2016/17 </t>
  </si>
  <si>
    <t>£</t>
  </si>
  <si>
    <t>Receipts</t>
  </si>
  <si>
    <t>Precept</t>
  </si>
  <si>
    <t>Other Receipts - regular</t>
  </si>
  <si>
    <t>Total Receipts - regular items</t>
  </si>
  <si>
    <t>Total Receipts - non recurring</t>
  </si>
  <si>
    <t>TOTAL RECEIPTS</t>
  </si>
  <si>
    <t>Payments</t>
  </si>
  <si>
    <t>Staff Costs</t>
  </si>
  <si>
    <t>Other Payments - Admin</t>
  </si>
  <si>
    <t>Other payments - grounds maintenance</t>
  </si>
  <si>
    <t>Other payments - grant S137</t>
  </si>
  <si>
    <t>Total Payments on regular items</t>
  </si>
  <si>
    <t>Total Payments on non recurring items</t>
  </si>
  <si>
    <t>TOTAL PAYMENTS</t>
  </si>
  <si>
    <t>Receipts less payments on regular items</t>
  </si>
  <si>
    <t>Receipts less payments on non recurring items</t>
  </si>
  <si>
    <t>Balance financed from or added to reserves</t>
  </si>
  <si>
    <t>Balance b/fwd</t>
  </si>
  <si>
    <t>Balance c/fwd</t>
  </si>
  <si>
    <t>BREAKDOWN OF RESERVES</t>
  </si>
  <si>
    <t>Contingency</t>
  </si>
  <si>
    <t>Total</t>
  </si>
  <si>
    <t>Detail</t>
  </si>
  <si>
    <t>Budget 2016/17</t>
  </si>
  <si>
    <t>RECEIPTS</t>
  </si>
  <si>
    <t>Council Tax Support Grant</t>
  </si>
  <si>
    <t>New Homes Bonus</t>
  </si>
  <si>
    <t>New Homes/Affordable Housing</t>
  </si>
  <si>
    <t>Other Receipts - non recurring</t>
  </si>
  <si>
    <t>Grant - Transparency Code</t>
  </si>
  <si>
    <t>Grant - Community BDC Defibrillator</t>
  </si>
  <si>
    <t>Defibrillator donations</t>
  </si>
  <si>
    <t>PAYMENTS</t>
  </si>
  <si>
    <t>Clerk's Salary</t>
  </si>
  <si>
    <t>Payroll Admin</t>
  </si>
  <si>
    <t>Admin expenses</t>
  </si>
  <si>
    <t>Clerk recruitment</t>
  </si>
  <si>
    <t>Post redirection</t>
  </si>
  <si>
    <t>Website hosting, support, annual licence, email</t>
  </si>
  <si>
    <t>Laptop protection - anti virus</t>
  </si>
  <si>
    <t>Room hire for council meetings</t>
  </si>
  <si>
    <t>Insurance</t>
  </si>
  <si>
    <t>Subscriptions (LRALC/NALC/Data Protection)</t>
  </si>
  <si>
    <t>Training</t>
  </si>
  <si>
    <t>Election Fee BDC</t>
  </si>
  <si>
    <t>Village Events</t>
  </si>
  <si>
    <t xml:space="preserve">Playground inspection </t>
  </si>
  <si>
    <t>Bin emptying (part year 2016/17)</t>
  </si>
  <si>
    <t>Grass cutting /maintenance</t>
  </si>
  <si>
    <t>Parish Maintenance</t>
  </si>
  <si>
    <t>Total payments on regular items</t>
  </si>
  <si>
    <t>Other payments - ad hoc</t>
  </si>
  <si>
    <t>Website initial set up</t>
  </si>
  <si>
    <t>Additional staff costs - website</t>
  </si>
  <si>
    <t>Office Equipment/computer software/hardware</t>
  </si>
  <si>
    <t>Defibrillator and phone box purchase</t>
  </si>
  <si>
    <t>Total payments on non recurring items</t>
  </si>
  <si>
    <t xml:space="preserve">TOTAL PAYMENTS  </t>
  </si>
  <si>
    <t>Budget 2017/18</t>
  </si>
  <si>
    <t>Unused Transparency Code Grant</t>
  </si>
  <si>
    <t>Special Projects - Playground Project</t>
  </si>
  <si>
    <t>total</t>
  </si>
  <si>
    <t>C/Fwd</t>
  </si>
  <si>
    <t>from budget</t>
  </si>
  <si>
    <t>cross checking the budget to get back to the bank account</t>
  </si>
  <si>
    <t>as not in budget but in the bank account</t>
  </si>
  <si>
    <t>add VAT claimed</t>
  </si>
  <si>
    <t>deduct vat paid</t>
  </si>
  <si>
    <t>as not in budget but taken from bank account</t>
  </si>
  <si>
    <t>cancelled cheq</t>
  </si>
  <si>
    <t>as effectively being added back into bank account as no longer "unpresented"</t>
  </si>
  <si>
    <t>Compare bank bal</t>
  </si>
  <si>
    <t>diff due to rounding</t>
  </si>
  <si>
    <t xml:space="preserve">Budget </t>
  </si>
  <si>
    <t>Actual 2016/17</t>
  </si>
  <si>
    <t>Playground project/replacement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</si>
</sst>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&quot;£&quot;#,##0.00"/>
    <numFmt numFmtId="166" formatCode="_(* #,##0_);_(* \(#,##0\);_(* &quot;-&quot;??_);_(@_)"/>
    <numFmt numFmtId="167" formatCode="#,##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/>
    <xf numFmtId="165" fontId="0" fillId="0" borderId="0" xfId="0" applyNumberFormat="1" applyBorder="1"/>
    <xf numFmtId="0" fontId="0" fillId="0" borderId="0" xfId="0" applyBorder="1"/>
    <xf numFmtId="0" fontId="1" fillId="0" borderId="0" xfId="0" applyFont="1"/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left"/>
    </xf>
    <xf numFmtId="0" fontId="4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3" fontId="0" fillId="0" borderId="0" xfId="1" applyNumberFormat="1" applyFont="1"/>
    <xf numFmtId="3" fontId="0" fillId="0" borderId="2" xfId="1" applyNumberFormat="1" applyFont="1" applyBorder="1"/>
    <xf numFmtId="3" fontId="0" fillId="0" borderId="0" xfId="1" applyNumberFormat="1" applyFont="1" applyBorder="1"/>
    <xf numFmtId="3" fontId="1" fillId="0" borderId="4" xfId="1" applyNumberFormat="1" applyFont="1" applyBorder="1"/>
    <xf numFmtId="3" fontId="1" fillId="0" borderId="3" xfId="1" applyNumberFormat="1" applyFont="1" applyBorder="1"/>
    <xf numFmtId="3" fontId="1" fillId="0" borderId="0" xfId="1" applyNumberFormat="1" applyFont="1" applyBorder="1"/>
    <xf numFmtId="3" fontId="0" fillId="0" borderId="0" xfId="0" applyNumberFormat="1"/>
    <xf numFmtId="3" fontId="0" fillId="0" borderId="2" xfId="0" applyNumberFormat="1" applyBorder="1"/>
    <xf numFmtId="3" fontId="0" fillId="0" borderId="1" xfId="0" applyNumberFormat="1" applyBorder="1"/>
    <xf numFmtId="3" fontId="1" fillId="0" borderId="0" xfId="0" applyNumberFormat="1" applyFont="1"/>
    <xf numFmtId="3" fontId="0" fillId="0" borderId="0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2" borderId="0" xfId="0" applyFill="1"/>
    <xf numFmtId="3" fontId="0" fillId="2" borderId="0" xfId="0" applyNumberFormat="1" applyFill="1"/>
    <xf numFmtId="3" fontId="0" fillId="2" borderId="0" xfId="0" applyNumberFormat="1" applyFill="1" applyBorder="1"/>
    <xf numFmtId="0" fontId="4" fillId="0" borderId="0" xfId="0" applyFont="1" applyAlignment="1">
      <alignment vertical="center"/>
    </xf>
    <xf numFmtId="0" fontId="2" fillId="0" borderId="0" xfId="0" applyFont="1" applyBorder="1"/>
    <xf numFmtId="3" fontId="1" fillId="0" borderId="0" xfId="0" applyNumberFormat="1" applyFont="1" applyBorder="1"/>
    <xf numFmtId="4" fontId="1" fillId="0" borderId="0" xfId="0" applyNumberFormat="1" applyFont="1" applyBorder="1"/>
    <xf numFmtId="0" fontId="0" fillId="0" borderId="0" xfId="0" applyFont="1"/>
    <xf numFmtId="10" fontId="1" fillId="0" borderId="0" xfId="0" applyNumberFormat="1" applyFont="1" applyBorder="1"/>
    <xf numFmtId="3" fontId="0" fillId="0" borderId="0" xfId="1" applyNumberFormat="1" applyFont="1" applyFill="1" applyBorder="1"/>
    <xf numFmtId="0" fontId="1" fillId="0" borderId="0" xfId="0" applyFont="1" applyAlignment="1">
      <alignment vertical="center"/>
    </xf>
    <xf numFmtId="4" fontId="0" fillId="0" borderId="0" xfId="1" applyNumberFormat="1" applyFont="1"/>
    <xf numFmtId="0" fontId="0" fillId="0" borderId="0" xfId="0" applyFill="1"/>
    <xf numFmtId="0" fontId="0" fillId="0" borderId="0" xfId="0" applyAlignment="1">
      <alignment horizontal="left"/>
    </xf>
    <xf numFmtId="3" fontId="1" fillId="0" borderId="5" xfId="1" applyNumberFormat="1" applyFont="1" applyBorder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3" fontId="0" fillId="0" borderId="0" xfId="0" applyNumberFormat="1" applyFill="1"/>
    <xf numFmtId="3" fontId="0" fillId="0" borderId="2" xfId="0" applyNumberFormat="1" applyFill="1" applyBorder="1"/>
    <xf numFmtId="3" fontId="0" fillId="0" borderId="1" xfId="0" applyNumberFormat="1" applyFill="1" applyBorder="1"/>
    <xf numFmtId="3" fontId="1" fillId="0" borderId="0" xfId="0" applyNumberFormat="1" applyFont="1" applyFill="1"/>
    <xf numFmtId="3" fontId="0" fillId="0" borderId="0" xfId="0" applyNumberFormat="1" applyFill="1" applyBorder="1"/>
    <xf numFmtId="3" fontId="0" fillId="0" borderId="0" xfId="0" applyNumberFormat="1" applyFont="1" applyFill="1" applyBorder="1"/>
    <xf numFmtId="9" fontId="1" fillId="0" borderId="0" xfId="2" applyFont="1" applyFill="1" applyBorder="1"/>
    <xf numFmtId="167" fontId="0" fillId="0" borderId="0" xfId="0" applyNumberFormat="1" applyFill="1" applyBorder="1"/>
    <xf numFmtId="3" fontId="0" fillId="0" borderId="0" xfId="1" applyNumberFormat="1" applyFont="1" applyFill="1"/>
    <xf numFmtId="3" fontId="0" fillId="0" borderId="2" xfId="1" applyNumberFormat="1" applyFont="1" applyFill="1" applyBorder="1"/>
    <xf numFmtId="3" fontId="1" fillId="0" borderId="4" xfId="1" applyNumberFormat="1" applyFont="1" applyFill="1" applyBorder="1"/>
    <xf numFmtId="3" fontId="1" fillId="0" borderId="0" xfId="1" applyNumberFormat="1" applyFont="1" applyFill="1" applyBorder="1"/>
    <xf numFmtId="3" fontId="1" fillId="0" borderId="3" xfId="1" applyNumberFormat="1" applyFont="1" applyFill="1" applyBorder="1"/>
    <xf numFmtId="3" fontId="1" fillId="0" borderId="5" xfId="1" applyNumberFormat="1" applyFont="1" applyFill="1" applyBorder="1"/>
    <xf numFmtId="0" fontId="0" fillId="0" borderId="6" xfId="0" applyBorder="1"/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3" fontId="0" fillId="0" borderId="6" xfId="0" applyNumberFormat="1" applyBorder="1"/>
    <xf numFmtId="3" fontId="0" fillId="0" borderId="7" xfId="0" applyNumberFormat="1" applyBorder="1"/>
    <xf numFmtId="3" fontId="1" fillId="0" borderId="6" xfId="0" applyNumberFormat="1" applyFont="1" applyBorder="1"/>
    <xf numFmtId="3" fontId="0" fillId="0" borderId="8" xfId="0" applyNumberFormat="1" applyBorder="1"/>
    <xf numFmtId="0" fontId="1" fillId="0" borderId="6" xfId="0" applyFont="1" applyBorder="1"/>
    <xf numFmtId="0" fontId="0" fillId="2" borderId="6" xfId="0" applyFill="1" applyBorder="1"/>
    <xf numFmtId="3" fontId="0" fillId="0" borderId="6" xfId="1" applyNumberFormat="1" applyFont="1" applyBorder="1"/>
    <xf numFmtId="3" fontId="0" fillId="0" borderId="8" xfId="1" applyNumberFormat="1" applyFont="1" applyBorder="1"/>
    <xf numFmtId="3" fontId="1" fillId="0" borderId="9" xfId="1" applyNumberFormat="1" applyFont="1" applyBorder="1"/>
    <xf numFmtId="3" fontId="1" fillId="0" borderId="10" xfId="1" applyNumberFormat="1" applyFont="1" applyBorder="1"/>
    <xf numFmtId="3" fontId="0" fillId="0" borderId="6" xfId="1" applyNumberFormat="1" applyFont="1" applyFill="1" applyBorder="1"/>
    <xf numFmtId="3" fontId="1" fillId="0" borderId="6" xfId="1" applyNumberFormat="1" applyFont="1" applyBorder="1"/>
    <xf numFmtId="3" fontId="1" fillId="0" borderId="11" xfId="1" applyNumberFormat="1" applyFont="1" applyBorder="1"/>
    <xf numFmtId="2" fontId="0" fillId="0" borderId="0" xfId="0" applyNumberFormat="1"/>
    <xf numFmtId="0" fontId="1" fillId="0" borderId="0" xfId="0" applyFont="1" applyBorder="1"/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Border="1"/>
    <xf numFmtId="165" fontId="1" fillId="0" borderId="0" xfId="0" applyNumberFormat="1" applyFont="1" applyFill="1" applyBorder="1" applyAlignment="1">
      <alignment horizontal="right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" fontId="0" fillId="0" borderId="0" xfId="0" applyNumberFormat="1" applyBorder="1"/>
    <xf numFmtId="2" fontId="0" fillId="0" borderId="0" xfId="0" applyNumberFormat="1" applyBorder="1"/>
    <xf numFmtId="0" fontId="0" fillId="0" borderId="0" xfId="0" applyFill="1" applyBorder="1"/>
    <xf numFmtId="0" fontId="3" fillId="0" borderId="0" xfId="0" applyFont="1" applyBorder="1"/>
    <xf numFmtId="0" fontId="1" fillId="3" borderId="1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14" xfId="0" applyFill="1" applyBorder="1" applyAlignment="1">
      <alignment horizontal="left"/>
    </xf>
    <xf numFmtId="166" fontId="0" fillId="3" borderId="12" xfId="1" applyNumberFormat="1" applyFont="1" applyFill="1" applyBorder="1"/>
    <xf numFmtId="0" fontId="1" fillId="3" borderId="1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3" fontId="1" fillId="3" borderId="12" xfId="0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295275</xdr:colOff>
      <xdr:row>4</xdr:row>
      <xdr:rowOff>123825</xdr:rowOff>
    </xdr:from>
    <xdr:ext cx="184731" cy="264560"/>
    <xdr:sp macro="" textlink="">
      <xdr:nvSpPr>
        <xdr:cNvPr id="4" name="TextBox 3"/>
        <xdr:cNvSpPr txBox="1"/>
      </xdr:nvSpPr>
      <xdr:spPr>
        <a:xfrm>
          <a:off x="16249650" y="131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0"/>
  <sheetViews>
    <sheetView tabSelected="1" workbookViewId="0">
      <pane xSplit="1" ySplit="2" topLeftCell="B105" activePane="bottomRight" state="frozen"/>
      <selection pane="topRight" activeCell="B1" sqref="B1"/>
      <selection pane="bottomLeft" activeCell="A3" sqref="A3"/>
      <selection pane="bottomRight" activeCell="A49" sqref="A49"/>
    </sheetView>
  </sheetViews>
  <sheetFormatPr defaultRowHeight="15" x14ac:dyDescent="0.25"/>
  <cols>
    <col min="1" max="1" width="46.140625" style="1" customWidth="1"/>
    <col min="2" max="4" width="12.140625" style="1" customWidth="1"/>
    <col min="5" max="5" width="12.140625" style="36" customWidth="1"/>
    <col min="6" max="6" width="11.85546875" style="55" customWidth="1"/>
    <col min="7" max="7" width="3.140625" style="1" customWidth="1"/>
    <col min="8" max="8" width="70.7109375" style="1" bestFit="1" customWidth="1"/>
    <col min="9" max="11" width="9.140625" style="1"/>
    <col min="12" max="12" width="9.42578125" style="1" bestFit="1" customWidth="1"/>
    <col min="13" max="16384" width="9.140625" style="1"/>
  </cols>
  <sheetData>
    <row r="1" spans="1:9" ht="18.75" x14ac:dyDescent="0.3">
      <c r="A1" s="7" t="s">
        <v>78</v>
      </c>
    </row>
    <row r="2" spans="1:9" s="22" customFormat="1" ht="30" x14ac:dyDescent="0.25">
      <c r="A2" s="27" t="s">
        <v>0</v>
      </c>
      <c r="B2" s="23" t="s">
        <v>1</v>
      </c>
      <c r="C2" s="23" t="s">
        <v>2</v>
      </c>
      <c r="D2" s="23" t="s">
        <v>3</v>
      </c>
      <c r="E2" s="39" t="s">
        <v>79</v>
      </c>
      <c r="F2" s="56" t="s">
        <v>63</v>
      </c>
      <c r="G2" s="23"/>
      <c r="H2" s="34"/>
      <c r="I2" s="23"/>
    </row>
    <row r="3" spans="1:9" x14ac:dyDescent="0.25">
      <c r="B3" s="9" t="s">
        <v>4</v>
      </c>
      <c r="C3" s="9" t="s">
        <v>4</v>
      </c>
      <c r="D3" s="9" t="s">
        <v>4</v>
      </c>
      <c r="E3" s="40" t="s">
        <v>4</v>
      </c>
      <c r="F3" s="57" t="s">
        <v>4</v>
      </c>
      <c r="G3" s="9"/>
      <c r="I3" s="8"/>
    </row>
    <row r="4" spans="1:9" x14ac:dyDescent="0.25">
      <c r="A4" s="4" t="s">
        <v>5</v>
      </c>
      <c r="B4" s="16"/>
      <c r="C4" s="16"/>
      <c r="D4" s="16"/>
      <c r="E4" s="41"/>
      <c r="G4" s="9"/>
      <c r="I4" s="21"/>
    </row>
    <row r="5" spans="1:9" x14ac:dyDescent="0.25">
      <c r="A5" s="1" t="s">
        <v>6</v>
      </c>
      <c r="B5" s="16">
        <f t="shared" ref="B5:C5" si="0">B55</f>
        <v>4617</v>
      </c>
      <c r="C5" s="16">
        <f t="shared" si="0"/>
        <v>4801</v>
      </c>
      <c r="D5" s="16">
        <f>D55</f>
        <v>4911</v>
      </c>
      <c r="E5" s="41">
        <f>E55</f>
        <v>4911</v>
      </c>
      <c r="F5" s="58">
        <f>F55</f>
        <v>5687</v>
      </c>
      <c r="G5" s="12"/>
      <c r="I5" s="21"/>
    </row>
    <row r="6" spans="1:9" x14ac:dyDescent="0.25">
      <c r="A6" s="1" t="s">
        <v>7</v>
      </c>
      <c r="B6" s="18">
        <f t="shared" ref="B6:C6" si="1">B60</f>
        <v>565</v>
      </c>
      <c r="C6" s="18">
        <f t="shared" si="1"/>
        <v>806</v>
      </c>
      <c r="D6" s="18">
        <f t="shared" ref="D6:F7" si="2">D60</f>
        <v>1238</v>
      </c>
      <c r="E6" s="43">
        <f t="shared" si="2"/>
        <v>1238</v>
      </c>
      <c r="F6" s="59">
        <f t="shared" si="2"/>
        <v>493</v>
      </c>
      <c r="I6" s="21"/>
    </row>
    <row r="7" spans="1:9" x14ac:dyDescent="0.25">
      <c r="A7" s="1" t="s">
        <v>8</v>
      </c>
      <c r="B7" s="16">
        <f>B61</f>
        <v>5182</v>
      </c>
      <c r="C7" s="16">
        <f>C61</f>
        <v>5607</v>
      </c>
      <c r="D7" s="16">
        <f t="shared" si="2"/>
        <v>6149</v>
      </c>
      <c r="E7" s="42">
        <f t="shared" si="2"/>
        <v>6149</v>
      </c>
      <c r="F7" s="58">
        <f t="shared" si="2"/>
        <v>6180</v>
      </c>
      <c r="G7" s="16"/>
      <c r="I7" s="21"/>
    </row>
    <row r="8" spans="1:9" x14ac:dyDescent="0.25">
      <c r="B8" s="16"/>
      <c r="C8" s="16"/>
      <c r="D8" s="16"/>
      <c r="E8" s="41"/>
      <c r="G8" s="16"/>
      <c r="I8" s="21"/>
    </row>
    <row r="9" spans="1:9" x14ac:dyDescent="0.25">
      <c r="A9" s="1" t="s">
        <v>9</v>
      </c>
      <c r="B9" s="18">
        <f t="shared" ref="B9:C9" si="3">B67</f>
        <v>0</v>
      </c>
      <c r="C9" s="18">
        <f t="shared" si="3"/>
        <v>4128.33</v>
      </c>
      <c r="D9" s="18">
        <f t="shared" ref="D9:F10" si="4">D67</f>
        <v>0</v>
      </c>
      <c r="E9" s="43">
        <f t="shared" si="4"/>
        <v>0</v>
      </c>
      <c r="F9" s="59">
        <f t="shared" si="4"/>
        <v>0</v>
      </c>
      <c r="G9" s="20"/>
      <c r="I9" s="21"/>
    </row>
    <row r="10" spans="1:9" x14ac:dyDescent="0.25">
      <c r="A10" s="4" t="s">
        <v>10</v>
      </c>
      <c r="B10" s="19">
        <f>B68</f>
        <v>5182</v>
      </c>
      <c r="C10" s="19">
        <f>C68</f>
        <v>9735.33</v>
      </c>
      <c r="D10" s="19">
        <f t="shared" si="4"/>
        <v>6149</v>
      </c>
      <c r="E10" s="44">
        <f>E68</f>
        <v>6149</v>
      </c>
      <c r="F10" s="60">
        <f t="shared" si="4"/>
        <v>6180</v>
      </c>
      <c r="G10" s="19"/>
      <c r="H10" s="3"/>
      <c r="I10" s="21"/>
    </row>
    <row r="11" spans="1:9" x14ac:dyDescent="0.25">
      <c r="B11" s="16"/>
      <c r="C11" s="16"/>
      <c r="D11" s="16"/>
      <c r="E11" s="41"/>
      <c r="G11" s="16"/>
      <c r="I11" s="21"/>
    </row>
    <row r="12" spans="1:9" x14ac:dyDescent="0.25">
      <c r="A12" s="4" t="s">
        <v>11</v>
      </c>
      <c r="B12" s="16"/>
      <c r="C12" s="16"/>
      <c r="D12" s="16"/>
      <c r="E12" s="41"/>
      <c r="G12" s="16"/>
      <c r="I12" s="21"/>
    </row>
    <row r="13" spans="1:9" x14ac:dyDescent="0.25">
      <c r="A13" s="1" t="s">
        <v>12</v>
      </c>
      <c r="B13" s="16">
        <f t="shared" ref="B13:C13" si="5">B73</f>
        <v>1911.64</v>
      </c>
      <c r="C13" s="16">
        <f t="shared" si="5"/>
        <v>1800.77</v>
      </c>
      <c r="D13" s="16">
        <f>D73</f>
        <v>1956</v>
      </c>
      <c r="E13" s="41">
        <f>E73</f>
        <v>1995</v>
      </c>
      <c r="F13" s="58">
        <f>F73</f>
        <v>1960</v>
      </c>
      <c r="G13" s="16"/>
      <c r="I13" s="21"/>
    </row>
    <row r="14" spans="1:9" x14ac:dyDescent="0.25">
      <c r="A14" s="1" t="s">
        <v>13</v>
      </c>
      <c r="B14" s="16">
        <f t="shared" ref="B14:C14" si="6">B86</f>
        <v>1469.8600000000001</v>
      </c>
      <c r="C14" s="16">
        <f t="shared" si="6"/>
        <v>1121.96</v>
      </c>
      <c r="D14" s="16">
        <f>D86</f>
        <v>1270</v>
      </c>
      <c r="E14" s="41">
        <f>E86</f>
        <v>978.49</v>
      </c>
      <c r="F14" s="58">
        <f>F86</f>
        <v>1300</v>
      </c>
      <c r="G14" s="16"/>
      <c r="I14" s="21"/>
    </row>
    <row r="15" spans="1:9" x14ac:dyDescent="0.25">
      <c r="A15" s="1" t="s">
        <v>14</v>
      </c>
      <c r="B15" s="16">
        <f t="shared" ref="B15:C15" si="7">B92</f>
        <v>925</v>
      </c>
      <c r="C15" s="16">
        <f t="shared" si="7"/>
        <v>1617.36</v>
      </c>
      <c r="D15" s="16">
        <f>D92</f>
        <v>2915</v>
      </c>
      <c r="E15" s="41">
        <f>E92</f>
        <v>1916</v>
      </c>
      <c r="F15" s="58">
        <f>F92</f>
        <v>2570</v>
      </c>
      <c r="G15" s="16"/>
      <c r="I15" s="21"/>
    </row>
    <row r="16" spans="1:9" x14ac:dyDescent="0.25">
      <c r="A16" s="1" t="s">
        <v>15</v>
      </c>
      <c r="B16" s="18">
        <f t="shared" ref="B16:C16" si="8">B94</f>
        <v>350</v>
      </c>
      <c r="C16" s="18">
        <f t="shared" si="8"/>
        <v>350</v>
      </c>
      <c r="D16" s="18">
        <f>D94</f>
        <v>350</v>
      </c>
      <c r="E16" s="41">
        <f>E94</f>
        <v>350</v>
      </c>
      <c r="F16" s="59">
        <f>F94</f>
        <v>350</v>
      </c>
      <c r="G16" s="20"/>
      <c r="I16" s="21"/>
    </row>
    <row r="17" spans="1:9" x14ac:dyDescent="0.25">
      <c r="A17" s="1" t="s">
        <v>16</v>
      </c>
      <c r="B17" s="17">
        <f t="shared" ref="B17:C17" si="9">B96</f>
        <v>4656.5</v>
      </c>
      <c r="C17" s="17">
        <f t="shared" si="9"/>
        <v>4890.09</v>
      </c>
      <c r="D17" s="17">
        <f>D96</f>
        <v>6491</v>
      </c>
      <c r="E17" s="42">
        <f>E96</f>
        <v>5239.49</v>
      </c>
      <c r="F17" s="61">
        <f>F96</f>
        <v>6180</v>
      </c>
      <c r="G17" s="20"/>
      <c r="I17" s="21"/>
    </row>
    <row r="18" spans="1:9" x14ac:dyDescent="0.25">
      <c r="B18" s="20"/>
      <c r="C18" s="20"/>
      <c r="D18" s="20"/>
      <c r="E18" s="45"/>
      <c r="G18" s="20"/>
      <c r="I18" s="21"/>
    </row>
    <row r="19" spans="1:9" x14ac:dyDescent="0.25">
      <c r="A19" s="1" t="s">
        <v>17</v>
      </c>
      <c r="B19" s="20">
        <f t="shared" ref="B19:C19" si="10">B104</f>
        <v>1</v>
      </c>
      <c r="C19" s="20">
        <f t="shared" si="10"/>
        <v>2748.99</v>
      </c>
      <c r="D19" s="20">
        <f t="shared" ref="D19:F19" si="11">D104</f>
        <v>870</v>
      </c>
      <c r="E19" s="45">
        <f t="shared" si="11"/>
        <v>884</v>
      </c>
      <c r="F19" s="58">
        <f t="shared" si="11"/>
        <v>0</v>
      </c>
      <c r="G19" s="20"/>
      <c r="I19" s="21"/>
    </row>
    <row r="20" spans="1:9" x14ac:dyDescent="0.25">
      <c r="A20" s="4" t="s">
        <v>18</v>
      </c>
      <c r="B20" s="19">
        <f>B107</f>
        <v>4657.5</v>
      </c>
      <c r="C20" s="19">
        <f>C107</f>
        <v>7639.08</v>
      </c>
      <c r="D20" s="19">
        <f>D107</f>
        <v>7361</v>
      </c>
      <c r="E20" s="44">
        <f>E107</f>
        <v>6123.49</v>
      </c>
      <c r="F20" s="60">
        <f>F107</f>
        <v>6180</v>
      </c>
      <c r="G20" s="19"/>
      <c r="I20" s="21"/>
    </row>
    <row r="21" spans="1:9" x14ac:dyDescent="0.25">
      <c r="B21" s="16"/>
      <c r="C21" s="16"/>
      <c r="D21" s="16"/>
      <c r="E21" s="41"/>
      <c r="G21" s="16"/>
      <c r="I21" s="21"/>
    </row>
    <row r="22" spans="1:9" s="4" customFormat="1" x14ac:dyDescent="0.25">
      <c r="A22" s="31" t="s">
        <v>19</v>
      </c>
      <c r="B22" s="19">
        <f>B7-B17</f>
        <v>525.5</v>
      </c>
      <c r="C22" s="19">
        <f>C7-C17</f>
        <v>716.90999999999985</v>
      </c>
      <c r="D22" s="19">
        <f>D7-D17</f>
        <v>-342</v>
      </c>
      <c r="E22" s="44">
        <f>E7-E17</f>
        <v>909.51000000000022</v>
      </c>
      <c r="F22" s="60">
        <f>F7-F17</f>
        <v>0</v>
      </c>
      <c r="G22" s="19"/>
      <c r="I22" s="8"/>
    </row>
    <row r="23" spans="1:9" x14ac:dyDescent="0.25">
      <c r="A23" s="1" t="s">
        <v>20</v>
      </c>
      <c r="B23" s="20">
        <f>B9-B19</f>
        <v>-1</v>
      </c>
      <c r="C23" s="20">
        <f>C9-C19</f>
        <v>1379.3400000000001</v>
      </c>
      <c r="D23" s="20">
        <f>D9-D19</f>
        <v>-870</v>
      </c>
      <c r="E23" s="45">
        <f>E9-E19</f>
        <v>-884</v>
      </c>
      <c r="F23" s="58">
        <f>F9-F19</f>
        <v>0</v>
      </c>
      <c r="G23" s="20"/>
      <c r="I23" s="21"/>
    </row>
    <row r="24" spans="1:9" s="4" customFormat="1" x14ac:dyDescent="0.25">
      <c r="A24" s="4" t="s">
        <v>21</v>
      </c>
      <c r="B24" s="19">
        <f>SUM(B22:B23)</f>
        <v>524.5</v>
      </c>
      <c r="C24" s="19">
        <f>SUM(C22:C23)</f>
        <v>2096.25</v>
      </c>
      <c r="D24" s="19">
        <f>SUM(D22:D23)</f>
        <v>-1212</v>
      </c>
      <c r="E24" s="44">
        <f>SUM(E22:E23)</f>
        <v>25.510000000000218</v>
      </c>
      <c r="F24" s="60">
        <f>SUM(F22:F23)</f>
        <v>0</v>
      </c>
      <c r="G24" s="19"/>
      <c r="H24" s="31"/>
      <c r="I24" s="8"/>
    </row>
    <row r="25" spans="1:9" x14ac:dyDescent="0.25">
      <c r="B25" s="16"/>
      <c r="C25" s="16"/>
      <c r="D25" s="16"/>
      <c r="E25" s="41"/>
      <c r="G25" s="16"/>
      <c r="I25" s="21"/>
    </row>
    <row r="26" spans="1:9" x14ac:dyDescent="0.25">
      <c r="A26" s="1" t="s">
        <v>22</v>
      </c>
      <c r="B26" s="16">
        <v>7838</v>
      </c>
      <c r="C26" s="16">
        <f>B28</f>
        <v>8362.5</v>
      </c>
      <c r="D26" s="16">
        <f>C28</f>
        <v>10458.75</v>
      </c>
      <c r="E26" s="41">
        <v>10459</v>
      </c>
      <c r="F26" s="58">
        <f>E28</f>
        <v>10484.51</v>
      </c>
      <c r="G26" s="16"/>
      <c r="I26" s="21"/>
    </row>
    <row r="27" spans="1:9" x14ac:dyDescent="0.25">
      <c r="A27" s="1" t="s">
        <v>21</v>
      </c>
      <c r="B27" s="16">
        <f>B24</f>
        <v>524.5</v>
      </c>
      <c r="C27" s="16">
        <f t="shared" ref="C27" si="12">C24</f>
        <v>2096.25</v>
      </c>
      <c r="D27" s="16">
        <f>D24</f>
        <v>-1212</v>
      </c>
      <c r="E27" s="41">
        <f>E24</f>
        <v>25.510000000000218</v>
      </c>
      <c r="F27" s="58"/>
      <c r="G27" s="16"/>
      <c r="I27" s="21"/>
    </row>
    <row r="28" spans="1:9" x14ac:dyDescent="0.25">
      <c r="A28" s="1" t="s">
        <v>23</v>
      </c>
      <c r="B28" s="16">
        <f>SUM(B26:B27)</f>
        <v>8362.5</v>
      </c>
      <c r="C28" s="16">
        <f t="shared" ref="C28" si="13">SUM(C26:C27)</f>
        <v>10458.75</v>
      </c>
      <c r="D28" s="19">
        <f>SUM(D26:D27)</f>
        <v>9246.75</v>
      </c>
      <c r="E28" s="44">
        <f>SUM(E26:E27)</f>
        <v>10484.51</v>
      </c>
      <c r="F28" s="60"/>
      <c r="G28" s="16"/>
      <c r="I28" s="21"/>
    </row>
    <row r="29" spans="1:9" x14ac:dyDescent="0.25">
      <c r="B29" s="16"/>
      <c r="C29" s="16"/>
      <c r="D29" s="16"/>
      <c r="E29" s="41"/>
      <c r="G29" s="16"/>
    </row>
    <row r="30" spans="1:9" x14ac:dyDescent="0.25">
      <c r="G30" s="16"/>
      <c r="H30" s="16"/>
    </row>
    <row r="31" spans="1:9" x14ac:dyDescent="0.25">
      <c r="G31" s="16"/>
      <c r="H31" s="45"/>
    </row>
    <row r="32" spans="1:9" x14ac:dyDescent="0.25">
      <c r="G32" s="16"/>
      <c r="H32" s="45"/>
    </row>
    <row r="33" spans="1:12" x14ac:dyDescent="0.25">
      <c r="G33" s="16"/>
      <c r="H33" s="45"/>
    </row>
    <row r="34" spans="1:12" s="4" customFormat="1" x14ac:dyDescent="0.25">
      <c r="A34" s="83" t="s">
        <v>24</v>
      </c>
      <c r="B34" s="84"/>
      <c r="C34" s="85"/>
      <c r="E34" s="29"/>
    </row>
    <row r="35" spans="1:12" s="4" customFormat="1" x14ac:dyDescent="0.25">
      <c r="A35" s="86" t="s">
        <v>64</v>
      </c>
      <c r="B35" s="87"/>
      <c r="C35" s="88"/>
      <c r="D35" s="89">
        <v>729</v>
      </c>
      <c r="E35" s="29"/>
      <c r="F35" s="19"/>
    </row>
    <row r="36" spans="1:12" s="72" customFormat="1" x14ac:dyDescent="0.25">
      <c r="A36" s="86" t="s">
        <v>80</v>
      </c>
      <c r="B36" s="87"/>
      <c r="C36" s="88"/>
      <c r="D36" s="89">
        <v>4250</v>
      </c>
      <c r="E36" s="29"/>
    </row>
    <row r="37" spans="1:12" s="76" customFormat="1" x14ac:dyDescent="0.25">
      <c r="A37" s="86" t="s">
        <v>25</v>
      </c>
      <c r="B37" s="87"/>
      <c r="C37" s="88"/>
      <c r="D37" s="89">
        <v>5506</v>
      </c>
      <c r="E37" s="46"/>
      <c r="F37" s="30"/>
      <c r="G37" s="77"/>
    </row>
    <row r="38" spans="1:12" s="76" customFormat="1" x14ac:dyDescent="0.25">
      <c r="A38" s="90" t="s">
        <v>26</v>
      </c>
      <c r="B38" s="91"/>
      <c r="C38" s="92"/>
      <c r="D38" s="93">
        <f>SUM(D35:D37)</f>
        <v>10485</v>
      </c>
      <c r="E38" s="47"/>
      <c r="F38" s="32"/>
      <c r="G38" s="77"/>
    </row>
    <row r="39" spans="1:12" s="72" customFormat="1" x14ac:dyDescent="0.25">
      <c r="B39" s="29"/>
      <c r="C39" s="30"/>
      <c r="D39" s="32"/>
      <c r="E39" s="47"/>
      <c r="F39" s="32"/>
      <c r="G39" s="78"/>
    </row>
    <row r="40" spans="1:12" s="72" customFormat="1" x14ac:dyDescent="0.25">
      <c r="B40" s="29"/>
      <c r="C40" s="30"/>
      <c r="D40" s="20"/>
      <c r="E40" s="45"/>
      <c r="F40" s="3"/>
      <c r="G40" s="78"/>
    </row>
    <row r="41" spans="1:12" s="72" customFormat="1" x14ac:dyDescent="0.25">
      <c r="B41" s="29"/>
      <c r="C41" s="30"/>
      <c r="D41" s="20"/>
      <c r="E41" s="45"/>
      <c r="F41" s="79"/>
      <c r="G41" s="78"/>
    </row>
    <row r="42" spans="1:12" s="3" customFormat="1" x14ac:dyDescent="0.25">
      <c r="D42" s="20"/>
      <c r="E42" s="48"/>
      <c r="F42" s="80"/>
      <c r="G42" s="20"/>
      <c r="I42" s="28"/>
      <c r="K42" s="2"/>
    </row>
    <row r="43" spans="1:12" s="3" customFormat="1" x14ac:dyDescent="0.25">
      <c r="A43" s="72"/>
      <c r="B43" s="5"/>
      <c r="C43" s="6"/>
      <c r="D43" s="20"/>
      <c r="E43" s="45"/>
      <c r="G43" s="20"/>
      <c r="I43" s="28"/>
      <c r="K43" s="2"/>
    </row>
    <row r="44" spans="1:12" x14ac:dyDescent="0.25">
      <c r="A44" s="72"/>
      <c r="B44" s="3"/>
      <c r="C44" s="73"/>
      <c r="D44" s="20"/>
      <c r="E44" s="81"/>
      <c r="F44" s="3"/>
      <c r="G44" s="20"/>
      <c r="H44" s="3"/>
      <c r="I44" s="28"/>
      <c r="J44" s="3"/>
      <c r="K44" s="2"/>
      <c r="L44" s="3"/>
    </row>
    <row r="45" spans="1:12" x14ac:dyDescent="0.25">
      <c r="A45" s="72"/>
      <c r="B45" s="5"/>
      <c r="C45" s="2"/>
      <c r="D45" s="20"/>
      <c r="E45" s="81"/>
      <c r="F45" s="3"/>
      <c r="G45" s="20"/>
      <c r="H45" s="20"/>
      <c r="I45" s="28"/>
      <c r="J45" s="3"/>
      <c r="K45" s="2"/>
      <c r="L45" s="3"/>
    </row>
    <row r="46" spans="1:12" x14ac:dyDescent="0.25">
      <c r="A46" s="28"/>
      <c r="B46" s="6"/>
      <c r="C46" s="2"/>
      <c r="D46" s="20"/>
      <c r="E46" s="81"/>
      <c r="F46" s="3"/>
      <c r="G46" s="20"/>
      <c r="H46" s="3"/>
      <c r="I46" s="28"/>
      <c r="J46" s="3"/>
      <c r="K46" s="2"/>
      <c r="L46" s="3"/>
    </row>
    <row r="47" spans="1:12" ht="15.75" customHeight="1" x14ac:dyDescent="0.25">
      <c r="A47" s="28"/>
      <c r="B47" s="6"/>
      <c r="C47" s="3"/>
      <c r="D47" s="2"/>
      <c r="E47" s="45"/>
      <c r="F47" s="3"/>
      <c r="G47" s="20"/>
      <c r="H47" s="3"/>
      <c r="I47" s="28"/>
      <c r="J47" s="3"/>
      <c r="K47" s="2"/>
      <c r="L47" s="3"/>
    </row>
    <row r="48" spans="1:12" x14ac:dyDescent="0.25">
      <c r="A48" s="28"/>
      <c r="B48" s="6"/>
      <c r="C48" s="2"/>
      <c r="D48" s="20"/>
      <c r="E48" s="45"/>
      <c r="F48" s="3"/>
      <c r="G48" s="20"/>
      <c r="H48" s="3"/>
      <c r="I48" s="28"/>
      <c r="J48" s="3"/>
      <c r="K48" s="2"/>
      <c r="L48" s="3"/>
    </row>
    <row r="49" spans="1:12" x14ac:dyDescent="0.25">
      <c r="A49" s="28"/>
      <c r="B49" s="2"/>
      <c r="C49" s="74"/>
      <c r="D49" s="20"/>
      <c r="E49" s="45"/>
      <c r="F49" s="3"/>
      <c r="G49" s="20"/>
      <c r="H49" s="3"/>
      <c r="I49" s="28"/>
      <c r="J49" s="3"/>
      <c r="K49" s="2"/>
      <c r="L49" s="3"/>
    </row>
    <row r="50" spans="1:12" x14ac:dyDescent="0.25">
      <c r="A50" s="82"/>
      <c r="B50" s="3"/>
      <c r="C50" s="75"/>
      <c r="D50" s="20"/>
      <c r="E50" s="45"/>
      <c r="F50" s="3"/>
      <c r="G50" s="20"/>
      <c r="H50" s="3"/>
      <c r="I50" s="28"/>
      <c r="J50" s="3"/>
      <c r="K50" s="2"/>
      <c r="L50" s="3"/>
    </row>
    <row r="51" spans="1:12" x14ac:dyDescent="0.25">
      <c r="A51" s="28"/>
      <c r="B51" s="3"/>
      <c r="C51" s="2"/>
      <c r="D51" s="20"/>
      <c r="E51" s="45"/>
      <c r="F51" s="3"/>
      <c r="G51" s="20"/>
      <c r="H51" s="3"/>
      <c r="I51" s="28"/>
      <c r="J51" s="3"/>
      <c r="K51" s="2"/>
      <c r="L51" s="3"/>
    </row>
    <row r="52" spans="1:12" s="24" customFormat="1" x14ac:dyDescent="0.25">
      <c r="B52" s="25"/>
      <c r="C52" s="25"/>
      <c r="D52" s="26"/>
      <c r="E52" s="26"/>
      <c r="F52" s="63"/>
      <c r="G52" s="26"/>
    </row>
    <row r="53" spans="1:12" ht="30.75" x14ac:dyDescent="0.3">
      <c r="A53" s="7" t="s">
        <v>27</v>
      </c>
      <c r="B53" s="9" t="s">
        <v>1</v>
      </c>
      <c r="C53" s="9" t="s">
        <v>2</v>
      </c>
      <c r="D53" s="9" t="s">
        <v>28</v>
      </c>
      <c r="E53" s="40" t="s">
        <v>79</v>
      </c>
      <c r="F53" s="57" t="s">
        <v>63</v>
      </c>
      <c r="H53" s="9"/>
    </row>
    <row r="54" spans="1:12" ht="18.75" x14ac:dyDescent="0.3">
      <c r="A54" s="7" t="s">
        <v>29</v>
      </c>
      <c r="B54" s="9" t="s">
        <v>4</v>
      </c>
      <c r="C54" s="9" t="s">
        <v>4</v>
      </c>
      <c r="D54" s="9" t="s">
        <v>4</v>
      </c>
      <c r="E54" s="40" t="s">
        <v>4</v>
      </c>
      <c r="F54" s="57" t="s">
        <v>4</v>
      </c>
      <c r="H54" s="9"/>
    </row>
    <row r="55" spans="1:12" x14ac:dyDescent="0.25">
      <c r="A55" s="4" t="s">
        <v>6</v>
      </c>
      <c r="B55" s="12">
        <v>4617</v>
      </c>
      <c r="C55" s="12">
        <v>4801</v>
      </c>
      <c r="D55" s="12">
        <v>4911</v>
      </c>
      <c r="E55" s="33">
        <v>4911</v>
      </c>
      <c r="F55" s="64">
        <v>5687</v>
      </c>
    </row>
    <row r="56" spans="1:12" x14ac:dyDescent="0.25">
      <c r="A56" s="4" t="s">
        <v>7</v>
      </c>
      <c r="B56" s="10"/>
      <c r="C56" s="10"/>
      <c r="D56" s="10"/>
      <c r="E56" s="49"/>
      <c r="F56" s="64"/>
      <c r="G56" s="10"/>
    </row>
    <row r="57" spans="1:12" x14ac:dyDescent="0.25">
      <c r="A57" s="1" t="s">
        <v>30</v>
      </c>
      <c r="B57" s="10">
        <v>383</v>
      </c>
      <c r="C57" s="10">
        <v>381</v>
      </c>
      <c r="D57" s="10">
        <v>309</v>
      </c>
      <c r="E57" s="49">
        <v>309</v>
      </c>
      <c r="F57" s="64">
        <v>311</v>
      </c>
      <c r="G57" s="10"/>
    </row>
    <row r="58" spans="1:12" x14ac:dyDescent="0.25">
      <c r="A58" s="1" t="s">
        <v>31</v>
      </c>
      <c r="B58" s="10">
        <v>182</v>
      </c>
      <c r="C58" s="10">
        <v>182</v>
      </c>
      <c r="D58" s="10">
        <v>182</v>
      </c>
      <c r="E58" s="49">
        <v>182</v>
      </c>
      <c r="F58" s="64">
        <v>182</v>
      </c>
      <c r="G58" s="10"/>
    </row>
    <row r="59" spans="1:12" x14ac:dyDescent="0.25">
      <c r="A59" s="1" t="s">
        <v>32</v>
      </c>
      <c r="B59" s="10">
        <v>0</v>
      </c>
      <c r="C59" s="10">
        <v>243</v>
      </c>
      <c r="D59" s="10">
        <v>747</v>
      </c>
      <c r="E59" s="49">
        <v>747</v>
      </c>
      <c r="F59" s="64">
        <v>0</v>
      </c>
      <c r="G59" s="10"/>
    </row>
    <row r="60" spans="1:12" x14ac:dyDescent="0.25">
      <c r="A60" s="4" t="s">
        <v>7</v>
      </c>
      <c r="B60" s="11">
        <f>SUM(B57:B59)</f>
        <v>565</v>
      </c>
      <c r="C60" s="11">
        <f t="shared" ref="C60" si="14">SUM(C57:C59)</f>
        <v>806</v>
      </c>
      <c r="D60" s="11">
        <f>SUM(D57:D59)</f>
        <v>1238</v>
      </c>
      <c r="E60" s="50">
        <f>SUM(E57:E59)</f>
        <v>1238</v>
      </c>
      <c r="F60" s="65">
        <f>SUM(F57:F59)</f>
        <v>493</v>
      </c>
      <c r="G60" s="12"/>
      <c r="H60" s="33"/>
    </row>
    <row r="61" spans="1:12" s="4" customFormat="1" x14ac:dyDescent="0.25">
      <c r="A61" s="4" t="s">
        <v>8</v>
      </c>
      <c r="B61" s="13">
        <f t="shared" ref="B61:F61" si="15">B60+B55</f>
        <v>5182</v>
      </c>
      <c r="C61" s="13">
        <f t="shared" si="15"/>
        <v>5607</v>
      </c>
      <c r="D61" s="13">
        <f t="shared" si="15"/>
        <v>6149</v>
      </c>
      <c r="E61" s="51">
        <f t="shared" si="15"/>
        <v>6149</v>
      </c>
      <c r="F61" s="66">
        <f t="shared" si="15"/>
        <v>6180</v>
      </c>
      <c r="G61" s="15"/>
    </row>
    <row r="62" spans="1:12" s="4" customFormat="1" x14ac:dyDescent="0.25">
      <c r="B62" s="15"/>
      <c r="C62" s="15"/>
      <c r="D62" s="15"/>
      <c r="E62" s="52"/>
      <c r="F62" s="62"/>
      <c r="G62" s="15"/>
    </row>
    <row r="63" spans="1:12" x14ac:dyDescent="0.25">
      <c r="A63" s="4" t="s">
        <v>33</v>
      </c>
      <c r="B63" s="10"/>
      <c r="C63" s="10"/>
      <c r="D63" s="10"/>
      <c r="E63" s="49"/>
      <c r="G63" s="10"/>
    </row>
    <row r="64" spans="1:12" x14ac:dyDescent="0.25">
      <c r="A64" s="1" t="s">
        <v>34</v>
      </c>
      <c r="B64" s="10"/>
      <c r="C64" s="10">
        <v>1675</v>
      </c>
      <c r="D64" s="10"/>
      <c r="E64" s="49"/>
      <c r="G64" s="10"/>
    </row>
    <row r="65" spans="1:8" x14ac:dyDescent="0.25">
      <c r="A65" s="1" t="s">
        <v>35</v>
      </c>
      <c r="B65" s="10"/>
      <c r="C65" s="10">
        <v>977.5</v>
      </c>
      <c r="D65" s="10"/>
      <c r="E65" s="49"/>
      <c r="G65" s="10"/>
    </row>
    <row r="66" spans="1:8" x14ac:dyDescent="0.25">
      <c r="A66" s="1" t="s">
        <v>36</v>
      </c>
      <c r="B66" s="10"/>
      <c r="C66" s="10">
        <v>1475.83</v>
      </c>
      <c r="D66" s="10"/>
      <c r="E66" s="49"/>
      <c r="G66" s="10"/>
    </row>
    <row r="67" spans="1:8" x14ac:dyDescent="0.25">
      <c r="A67" s="4" t="s">
        <v>9</v>
      </c>
      <c r="B67" s="11">
        <f>SUM(B64:B66)</f>
        <v>0</v>
      </c>
      <c r="C67" s="11">
        <f t="shared" ref="C67" si="16">SUM(C64:C66)</f>
        <v>4128.33</v>
      </c>
      <c r="D67" s="11">
        <v>0</v>
      </c>
      <c r="E67" s="50">
        <v>0</v>
      </c>
      <c r="F67" s="65">
        <v>0</v>
      </c>
      <c r="G67" s="12"/>
    </row>
    <row r="68" spans="1:8" ht="15.75" thickBot="1" x14ac:dyDescent="0.3">
      <c r="A68" s="4" t="s">
        <v>10</v>
      </c>
      <c r="B68" s="14">
        <f>B67+B60+B55</f>
        <v>5182</v>
      </c>
      <c r="C68" s="14">
        <f>C67+C60+C55</f>
        <v>9735.33</v>
      </c>
      <c r="D68" s="14">
        <f>D67+D60+D55</f>
        <v>6149</v>
      </c>
      <c r="E68" s="53">
        <f>E67+E60+E55</f>
        <v>6149</v>
      </c>
      <c r="F68" s="67">
        <f t="shared" ref="F68" si="17">F67+F60+F55</f>
        <v>6180</v>
      </c>
      <c r="G68" s="15"/>
    </row>
    <row r="69" spans="1:8" ht="19.5" thickTop="1" x14ac:dyDescent="0.3">
      <c r="A69" s="7" t="s">
        <v>37</v>
      </c>
    </row>
    <row r="70" spans="1:8" x14ac:dyDescent="0.25">
      <c r="A70" s="4" t="s">
        <v>12</v>
      </c>
      <c r="B70" s="10"/>
      <c r="C70" s="10"/>
      <c r="D70" s="10"/>
      <c r="E70" s="49"/>
      <c r="G70" s="10"/>
    </row>
    <row r="71" spans="1:8" x14ac:dyDescent="0.25">
      <c r="A71" s="1" t="s">
        <v>38</v>
      </c>
      <c r="B71" s="10">
        <v>1855.64</v>
      </c>
      <c r="C71" s="10">
        <v>1772.77</v>
      </c>
      <c r="D71" s="10">
        <v>1900</v>
      </c>
      <c r="E71" s="49">
        <v>1937</v>
      </c>
      <c r="F71" s="64">
        <v>1900</v>
      </c>
      <c r="G71" s="10"/>
    </row>
    <row r="72" spans="1:8" x14ac:dyDescent="0.25">
      <c r="A72" s="1" t="s">
        <v>39</v>
      </c>
      <c r="B72" s="10">
        <v>56</v>
      </c>
      <c r="C72" s="10">
        <v>28</v>
      </c>
      <c r="D72" s="10">
        <v>56</v>
      </c>
      <c r="E72" s="49">
        <v>58</v>
      </c>
      <c r="F72" s="64">
        <v>60</v>
      </c>
      <c r="G72" s="10"/>
      <c r="H72" s="10"/>
    </row>
    <row r="73" spans="1:8" x14ac:dyDescent="0.25">
      <c r="A73" s="4" t="s">
        <v>12</v>
      </c>
      <c r="B73" s="11">
        <f>SUM(B71:B72)</f>
        <v>1911.64</v>
      </c>
      <c r="C73" s="11">
        <f t="shared" ref="C73" si="18">SUM(C71:C72)</f>
        <v>1800.77</v>
      </c>
      <c r="D73" s="11">
        <f>SUM(D71:D72)</f>
        <v>1956</v>
      </c>
      <c r="E73" s="50">
        <f>SUM(E71:E72)</f>
        <v>1995</v>
      </c>
      <c r="F73" s="65">
        <f>SUM(F71:F72)</f>
        <v>1960</v>
      </c>
      <c r="G73" s="12"/>
    </row>
    <row r="74" spans="1:8" x14ac:dyDescent="0.25">
      <c r="A74" s="4" t="s">
        <v>13</v>
      </c>
      <c r="B74" s="10"/>
      <c r="C74" s="10"/>
      <c r="D74" s="10"/>
      <c r="E74" s="49"/>
      <c r="G74" s="10"/>
    </row>
    <row r="75" spans="1:8" x14ac:dyDescent="0.25">
      <c r="A75" s="1" t="s">
        <v>40</v>
      </c>
      <c r="B75" s="10">
        <v>167.39</v>
      </c>
      <c r="C75" s="10">
        <v>0</v>
      </c>
      <c r="D75" s="10">
        <v>250</v>
      </c>
      <c r="E75" s="49">
        <v>77</v>
      </c>
      <c r="F75" s="64">
        <v>250</v>
      </c>
      <c r="G75" s="10"/>
    </row>
    <row r="76" spans="1:8" x14ac:dyDescent="0.25">
      <c r="A76" s="1" t="s">
        <v>41</v>
      </c>
      <c r="B76" s="10">
        <v>98.4</v>
      </c>
      <c r="C76" s="10">
        <v>0</v>
      </c>
      <c r="D76" s="10">
        <v>0</v>
      </c>
      <c r="E76" s="49">
        <v>0</v>
      </c>
      <c r="F76" s="64">
        <v>0</v>
      </c>
      <c r="G76" s="10"/>
    </row>
    <row r="77" spans="1:8" x14ac:dyDescent="0.25">
      <c r="A77" s="1" t="s">
        <v>42</v>
      </c>
      <c r="B77" s="10">
        <v>195</v>
      </c>
      <c r="C77" s="10">
        <v>0</v>
      </c>
      <c r="D77" s="10">
        <v>0</v>
      </c>
      <c r="E77" s="49">
        <v>0</v>
      </c>
      <c r="F77" s="64">
        <v>0</v>
      </c>
      <c r="G77" s="10"/>
    </row>
    <row r="78" spans="1:8" x14ac:dyDescent="0.25">
      <c r="A78" s="1" t="s">
        <v>43</v>
      </c>
      <c r="B78" s="10">
        <v>60</v>
      </c>
      <c r="C78" s="10">
        <v>120</v>
      </c>
      <c r="D78" s="10">
        <v>300</v>
      </c>
      <c r="E78" s="49">
        <v>300</v>
      </c>
      <c r="F78" s="64">
        <v>300</v>
      </c>
      <c r="G78" s="10"/>
    </row>
    <row r="79" spans="1:8" x14ac:dyDescent="0.25">
      <c r="A79" s="1" t="s">
        <v>44</v>
      </c>
      <c r="B79" s="10"/>
      <c r="C79" s="10"/>
      <c r="D79" s="10">
        <v>30</v>
      </c>
      <c r="E79" s="49">
        <v>0</v>
      </c>
      <c r="F79" s="64">
        <v>0</v>
      </c>
      <c r="G79" s="10"/>
    </row>
    <row r="80" spans="1:8" x14ac:dyDescent="0.25">
      <c r="A80" s="1" t="s">
        <v>45</v>
      </c>
      <c r="B80" s="10">
        <v>140</v>
      </c>
      <c r="C80" s="10">
        <v>140</v>
      </c>
      <c r="D80" s="10">
        <v>140</v>
      </c>
      <c r="E80" s="49">
        <v>120</v>
      </c>
      <c r="F80" s="64">
        <v>150</v>
      </c>
      <c r="G80" s="10"/>
    </row>
    <row r="81" spans="1:8" x14ac:dyDescent="0.25">
      <c r="A81" s="1" t="s">
        <v>46</v>
      </c>
      <c r="B81" s="10">
        <v>265</v>
      </c>
      <c r="C81" s="10">
        <v>278.95</v>
      </c>
      <c r="D81" s="10">
        <v>280</v>
      </c>
      <c r="E81" s="49">
        <v>276.49</v>
      </c>
      <c r="F81" s="64">
        <v>300</v>
      </c>
      <c r="G81" s="10"/>
    </row>
    <row r="82" spans="1:8" x14ac:dyDescent="0.25">
      <c r="A82" s="1" t="s">
        <v>47</v>
      </c>
      <c r="B82" s="10">
        <v>131.47</v>
      </c>
      <c r="C82" s="10">
        <v>131.72</v>
      </c>
      <c r="D82" s="10">
        <v>170</v>
      </c>
      <c r="E82" s="49">
        <v>170</v>
      </c>
      <c r="F82" s="64">
        <v>200</v>
      </c>
      <c r="G82" s="10"/>
    </row>
    <row r="83" spans="1:8" x14ac:dyDescent="0.25">
      <c r="A83" s="1" t="s">
        <v>48</v>
      </c>
      <c r="B83" s="10">
        <v>70</v>
      </c>
      <c r="C83" s="10">
        <v>35</v>
      </c>
      <c r="D83" s="10">
        <v>100</v>
      </c>
      <c r="E83" s="49">
        <v>35</v>
      </c>
      <c r="F83" s="64">
        <v>100</v>
      </c>
      <c r="G83" s="10"/>
    </row>
    <row r="84" spans="1:8" x14ac:dyDescent="0.25">
      <c r="A84" s="1" t="s">
        <v>49</v>
      </c>
      <c r="B84" s="10">
        <v>0</v>
      </c>
      <c r="C84" s="10">
        <v>75.19</v>
      </c>
      <c r="D84" s="10">
        <v>0</v>
      </c>
      <c r="E84" s="49">
        <v>0</v>
      </c>
      <c r="F84" s="64">
        <v>0</v>
      </c>
      <c r="G84" s="10"/>
    </row>
    <row r="85" spans="1:8" x14ac:dyDescent="0.25">
      <c r="A85" s="1" t="s">
        <v>50</v>
      </c>
      <c r="B85" s="10">
        <v>342.6</v>
      </c>
      <c r="C85" s="10">
        <v>341.1</v>
      </c>
      <c r="D85" s="10">
        <v>0</v>
      </c>
      <c r="E85" s="49">
        <v>0</v>
      </c>
      <c r="F85" s="64">
        <v>0</v>
      </c>
      <c r="G85" s="10"/>
    </row>
    <row r="86" spans="1:8" x14ac:dyDescent="0.25">
      <c r="A86" s="4" t="s">
        <v>13</v>
      </c>
      <c r="B86" s="11">
        <f>SUM(B75:B85)</f>
        <v>1469.8600000000001</v>
      </c>
      <c r="C86" s="11">
        <f t="shared" ref="C86" si="19">SUM(C75:C85)</f>
        <v>1121.96</v>
      </c>
      <c r="D86" s="11">
        <f>SUM(D75:D85)</f>
        <v>1270</v>
      </c>
      <c r="E86" s="50">
        <f>SUM(E75:E85)</f>
        <v>978.49</v>
      </c>
      <c r="F86" s="65">
        <f>SUM(F75:F85)</f>
        <v>1300</v>
      </c>
      <c r="G86" s="12"/>
    </row>
    <row r="87" spans="1:8" x14ac:dyDescent="0.25">
      <c r="A87" s="4" t="s">
        <v>14</v>
      </c>
      <c r="B87" s="10"/>
      <c r="C87" s="10"/>
      <c r="D87" s="10"/>
      <c r="E87" s="49"/>
      <c r="G87" s="10"/>
    </row>
    <row r="88" spans="1:8" x14ac:dyDescent="0.25">
      <c r="A88" s="1" t="s">
        <v>51</v>
      </c>
      <c r="B88" s="10">
        <v>0</v>
      </c>
      <c r="C88" s="10">
        <v>54</v>
      </c>
      <c r="D88" s="10">
        <v>45</v>
      </c>
      <c r="E88" s="49">
        <v>45</v>
      </c>
      <c r="F88" s="64">
        <v>50</v>
      </c>
      <c r="G88" s="10"/>
    </row>
    <row r="89" spans="1:8" x14ac:dyDescent="0.25">
      <c r="A89" s="1" t="s">
        <v>52</v>
      </c>
      <c r="B89" s="10">
        <v>0</v>
      </c>
      <c r="C89" s="10">
        <v>0</v>
      </c>
      <c r="D89" s="10">
        <v>50</v>
      </c>
      <c r="E89" s="49">
        <v>0</v>
      </c>
      <c r="F89" s="64">
        <v>100</v>
      </c>
      <c r="G89" s="10"/>
      <c r="H89" s="10"/>
    </row>
    <row r="90" spans="1:8" x14ac:dyDescent="0.25">
      <c r="A90" s="1" t="s">
        <v>53</v>
      </c>
      <c r="B90" s="10">
        <v>810</v>
      </c>
      <c r="C90" s="10">
        <v>1490</v>
      </c>
      <c r="D90" s="10">
        <v>1620</v>
      </c>
      <c r="E90" s="49">
        <v>1590</v>
      </c>
      <c r="F90" s="64">
        <v>1620</v>
      </c>
      <c r="G90" s="10"/>
      <c r="H90" s="35"/>
    </row>
    <row r="91" spans="1:8" x14ac:dyDescent="0.25">
      <c r="A91" s="1" t="s">
        <v>54</v>
      </c>
      <c r="B91" s="10">
        <v>115</v>
      </c>
      <c r="C91" s="10">
        <v>73.36</v>
      </c>
      <c r="D91" s="10">
        <v>1200</v>
      </c>
      <c r="E91" s="49">
        <v>281</v>
      </c>
      <c r="F91" s="64">
        <v>800</v>
      </c>
      <c r="G91" s="10"/>
    </row>
    <row r="92" spans="1:8" x14ac:dyDescent="0.25">
      <c r="A92" s="4" t="s">
        <v>14</v>
      </c>
      <c r="B92" s="11">
        <f>SUM(B88:B91)</f>
        <v>925</v>
      </c>
      <c r="C92" s="11">
        <f t="shared" ref="C92" si="20">SUM(C88:C91)</f>
        <v>1617.36</v>
      </c>
      <c r="D92" s="11">
        <f>SUM(D88:D91)</f>
        <v>2915</v>
      </c>
      <c r="E92" s="50">
        <f>SUM(E88:E91)</f>
        <v>1916</v>
      </c>
      <c r="F92" s="65">
        <f>SUM(F88:F91)</f>
        <v>2570</v>
      </c>
      <c r="G92" s="12"/>
      <c r="H92" s="33"/>
    </row>
    <row r="93" spans="1:8" x14ac:dyDescent="0.25">
      <c r="B93" s="10"/>
      <c r="C93" s="10"/>
      <c r="D93" s="10"/>
      <c r="E93" s="49"/>
      <c r="G93" s="10"/>
    </row>
    <row r="94" spans="1:8" x14ac:dyDescent="0.25">
      <c r="A94" s="4" t="s">
        <v>15</v>
      </c>
      <c r="B94" s="12">
        <v>350</v>
      </c>
      <c r="C94" s="12">
        <v>350</v>
      </c>
      <c r="D94" s="12">
        <v>350</v>
      </c>
      <c r="E94" s="33">
        <v>350</v>
      </c>
      <c r="F94" s="68">
        <v>350</v>
      </c>
      <c r="G94" s="12"/>
    </row>
    <row r="95" spans="1:8" x14ac:dyDescent="0.25">
      <c r="B95" s="12"/>
      <c r="C95" s="12"/>
      <c r="D95" s="12"/>
      <c r="E95" s="33"/>
      <c r="G95" s="12"/>
    </row>
    <row r="96" spans="1:8" s="4" customFormat="1" x14ac:dyDescent="0.25">
      <c r="A96" s="4" t="s">
        <v>55</v>
      </c>
      <c r="B96" s="13">
        <f>SUM(B94,B92,B86,B73)</f>
        <v>4656.5</v>
      </c>
      <c r="C96" s="13">
        <f>SUM(C94,C92,C86,C73)</f>
        <v>4890.09</v>
      </c>
      <c r="D96" s="13">
        <f>SUM(D94,D92,D86,D73)</f>
        <v>6491</v>
      </c>
      <c r="E96" s="51">
        <f t="shared" ref="E96:F96" si="21">SUM(E94,E92,E86,E73)</f>
        <v>5239.49</v>
      </c>
      <c r="F96" s="66">
        <f t="shared" si="21"/>
        <v>6180</v>
      </c>
      <c r="G96" s="15"/>
    </row>
    <row r="97" spans="1:8" x14ac:dyDescent="0.25">
      <c r="A97" s="4"/>
      <c r="B97" s="12"/>
      <c r="C97" s="12"/>
      <c r="D97" s="12"/>
      <c r="E97" s="33"/>
      <c r="G97" s="12"/>
    </row>
    <row r="98" spans="1:8" x14ac:dyDescent="0.25">
      <c r="A98" s="4" t="s">
        <v>56</v>
      </c>
      <c r="B98" s="10"/>
      <c r="C98" s="10"/>
      <c r="D98" s="10"/>
      <c r="E98" s="49"/>
      <c r="G98" s="10"/>
    </row>
    <row r="99" spans="1:8" x14ac:dyDescent="0.25">
      <c r="A99" s="1" t="s">
        <v>57</v>
      </c>
      <c r="B99" s="10">
        <v>0</v>
      </c>
      <c r="C99" s="10">
        <v>0</v>
      </c>
      <c r="D99" s="10">
        <v>250</v>
      </c>
      <c r="E99" s="49">
        <v>250</v>
      </c>
      <c r="F99" s="55">
        <v>0</v>
      </c>
      <c r="G99" s="10"/>
    </row>
    <row r="100" spans="1:8" x14ac:dyDescent="0.25">
      <c r="A100" s="1" t="s">
        <v>58</v>
      </c>
      <c r="B100" s="10">
        <v>0</v>
      </c>
      <c r="C100" s="10">
        <v>0</v>
      </c>
      <c r="D100" s="10">
        <v>350</v>
      </c>
      <c r="E100" s="49">
        <v>241</v>
      </c>
      <c r="F100" s="64">
        <v>0</v>
      </c>
      <c r="G100" s="10"/>
    </row>
    <row r="101" spans="1:8" x14ac:dyDescent="0.25">
      <c r="A101" s="1" t="s">
        <v>59</v>
      </c>
      <c r="B101" s="10">
        <v>0</v>
      </c>
      <c r="C101" s="10">
        <v>372.99</v>
      </c>
      <c r="D101" s="10">
        <v>270</v>
      </c>
      <c r="E101" s="49">
        <v>143</v>
      </c>
      <c r="F101" s="64">
        <v>0</v>
      </c>
      <c r="G101" s="10"/>
    </row>
    <row r="102" spans="1:8" x14ac:dyDescent="0.25">
      <c r="A102" s="1" t="s">
        <v>60</v>
      </c>
      <c r="B102" s="10">
        <v>1</v>
      </c>
      <c r="C102" s="10">
        <v>2376</v>
      </c>
      <c r="D102" s="10">
        <v>0</v>
      </c>
      <c r="E102" s="49">
        <v>0</v>
      </c>
      <c r="F102" s="64">
        <v>0</v>
      </c>
      <c r="G102" s="10"/>
      <c r="H102" s="33"/>
    </row>
    <row r="103" spans="1:8" x14ac:dyDescent="0.25">
      <c r="A103" s="31" t="s">
        <v>65</v>
      </c>
      <c r="B103" s="10">
        <v>0</v>
      </c>
      <c r="C103" s="10">
        <v>0</v>
      </c>
      <c r="D103" s="10">
        <v>0</v>
      </c>
      <c r="E103" s="49">
        <v>250</v>
      </c>
      <c r="F103" s="64">
        <v>0</v>
      </c>
      <c r="G103" s="10"/>
      <c r="H103" s="33"/>
    </row>
    <row r="104" spans="1:8" x14ac:dyDescent="0.25">
      <c r="A104" s="4" t="s">
        <v>61</v>
      </c>
      <c r="B104" s="13">
        <f>SUM(B99:B103)</f>
        <v>1</v>
      </c>
      <c r="C104" s="13">
        <f>SUM(C99:C103)</f>
        <v>2748.99</v>
      </c>
      <c r="D104" s="13">
        <f>SUM(D99:D103)</f>
        <v>870</v>
      </c>
      <c r="E104" s="51">
        <f>SUM(E99:E103)</f>
        <v>884</v>
      </c>
      <c r="F104" s="66">
        <f>SUM(F99:F103)</f>
        <v>0</v>
      </c>
      <c r="G104" s="10"/>
    </row>
    <row r="105" spans="1:8" x14ac:dyDescent="0.25">
      <c r="A105" s="4"/>
      <c r="B105" s="15"/>
      <c r="C105" s="15"/>
      <c r="D105" s="15"/>
      <c r="E105" s="52"/>
      <c r="F105" s="69"/>
      <c r="G105" s="10"/>
      <c r="H105" s="16"/>
    </row>
    <row r="106" spans="1:8" x14ac:dyDescent="0.25">
      <c r="A106" s="4"/>
      <c r="B106" s="15"/>
      <c r="C106" s="15"/>
      <c r="D106" s="15"/>
      <c r="E106" s="52"/>
      <c r="F106" s="69"/>
      <c r="G106" s="10"/>
      <c r="H106" s="16"/>
    </row>
    <row r="107" spans="1:8" ht="15.75" thickBot="1" x14ac:dyDescent="0.3">
      <c r="A107" s="4" t="s">
        <v>62</v>
      </c>
      <c r="B107" s="38">
        <f>B104+B96</f>
        <v>4657.5</v>
      </c>
      <c r="C107" s="38">
        <f>C104+C96</f>
        <v>7639.08</v>
      </c>
      <c r="D107" s="38">
        <f>D104+D96</f>
        <v>7361</v>
      </c>
      <c r="E107" s="54">
        <f>E104+E96</f>
        <v>6123.49</v>
      </c>
      <c r="F107" s="70">
        <f>F104+F96</f>
        <v>6180</v>
      </c>
      <c r="G107" s="12"/>
      <c r="H107" s="16"/>
    </row>
    <row r="108" spans="1:8" ht="15.75" thickTop="1" x14ac:dyDescent="0.25">
      <c r="B108" s="16"/>
      <c r="C108" s="16"/>
      <c r="D108" s="36"/>
      <c r="G108" s="15"/>
    </row>
    <row r="110" spans="1:8" x14ac:dyDescent="0.25">
      <c r="F110" s="58"/>
    </row>
  </sheetData>
  <mergeCells count="4">
    <mergeCell ref="A34:C34"/>
    <mergeCell ref="A35:C35"/>
    <mergeCell ref="A36:C36"/>
    <mergeCell ref="A37:C37"/>
  </mergeCells>
  <pageMargins left="0.23622047244094491" right="0.23622047244094491" top="0.74803149606299213" bottom="0.74803149606299213" header="0.31496062992125984" footer="0.31496062992125984"/>
  <pageSetup paperSize="9" scale="89"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opLeftCell="A31" workbookViewId="0">
      <selection activeCell="E18" sqref="E18"/>
    </sheetView>
  </sheetViews>
  <sheetFormatPr defaultRowHeight="15" x14ac:dyDescent="0.25"/>
  <cols>
    <col min="1" max="1" width="20.85546875" style="37" customWidth="1"/>
    <col min="6" max="6" width="19.85546875" customWidth="1"/>
  </cols>
  <sheetData>
    <row r="1" spans="1:3" x14ac:dyDescent="0.25">
      <c r="A1" t="s">
        <v>69</v>
      </c>
    </row>
    <row r="2" spans="1:3" x14ac:dyDescent="0.25">
      <c r="A2"/>
    </row>
    <row r="3" spans="1:3" x14ac:dyDescent="0.25">
      <c r="A3"/>
    </row>
    <row r="4" spans="1:3" x14ac:dyDescent="0.25">
      <c r="A4" t="s">
        <v>67</v>
      </c>
      <c r="B4">
        <v>10485</v>
      </c>
      <c r="C4" t="s">
        <v>68</v>
      </c>
    </row>
    <row r="5" spans="1:3" x14ac:dyDescent="0.25">
      <c r="A5" t="s">
        <v>71</v>
      </c>
      <c r="B5" s="71">
        <v>548.95000000000005</v>
      </c>
      <c r="C5" t="s">
        <v>70</v>
      </c>
    </row>
    <row r="6" spans="1:3" x14ac:dyDescent="0.25">
      <c r="A6" s="1" t="s">
        <v>74</v>
      </c>
      <c r="B6" s="1">
        <v>421</v>
      </c>
      <c r="C6" t="s">
        <v>75</v>
      </c>
    </row>
    <row r="7" spans="1:3" x14ac:dyDescent="0.25">
      <c r="A7" t="s">
        <v>66</v>
      </c>
      <c r="B7">
        <f>SUM(B4:B6)</f>
        <v>11454.95</v>
      </c>
    </row>
    <row r="8" spans="1:3" x14ac:dyDescent="0.25">
      <c r="A8" t="s">
        <v>72</v>
      </c>
      <c r="B8">
        <v>-215.16</v>
      </c>
      <c r="C8" t="s">
        <v>73</v>
      </c>
    </row>
    <row r="9" spans="1:3" x14ac:dyDescent="0.25">
      <c r="A9" t="s">
        <v>66</v>
      </c>
      <c r="B9">
        <f>SUM(B7:B8)</f>
        <v>11239.79</v>
      </c>
    </row>
    <row r="10" spans="1:3" x14ac:dyDescent="0.25">
      <c r="A10" t="s">
        <v>76</v>
      </c>
      <c r="B10">
        <v>11240.19</v>
      </c>
    </row>
    <row r="11" spans="1:3" x14ac:dyDescent="0.25">
      <c r="A11" t="s">
        <v>77</v>
      </c>
      <c r="B11">
        <f>B10-B9</f>
        <v>0.3999999999996362</v>
      </c>
    </row>
    <row r="12" spans="1:3" x14ac:dyDescent="0.25">
      <c r="A12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all years</vt:lpstr>
      <vt:lpstr>-</vt:lpstr>
      <vt:lpstr>'Budget all years'!Print_Area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</dc:creator>
  <cp:lastModifiedBy>Julie</cp:lastModifiedBy>
  <cp:revision/>
  <cp:lastPrinted>2017-06-18T19:28:25Z</cp:lastPrinted>
  <dcterms:created xsi:type="dcterms:W3CDTF">2016-10-04T19:09:43Z</dcterms:created>
  <dcterms:modified xsi:type="dcterms:W3CDTF">2017-08-28T15:08:41Z</dcterms:modified>
</cp:coreProperties>
</file>