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<sst xmlns="http://schemas.openxmlformats.org/spreadsheetml/2006/main" count="131" uniqueCount="101">
  <si>
    <t xml:space="preserve">Budget 2018/19</t>
  </si>
  <si>
    <t xml:space="preserve">Summary</t>
  </si>
  <si>
    <t xml:space="preserve">Actual 2014/15</t>
  </si>
  <si>
    <t xml:space="preserve">Actual 2015/16</t>
  </si>
  <si>
    <t xml:space="preserve">Actual 2016/17</t>
  </si>
  <si>
    <t xml:space="preserve">Budget 2017/18</t>
  </si>
  <si>
    <t xml:space="preserve">Notes</t>
  </si>
  <si>
    <t xml:space="preserve">£</t>
  </si>
  <si>
    <t xml:space="preserve">Receipts</t>
  </si>
  <si>
    <t xml:space="preserve">Precept</t>
  </si>
  <si>
    <t xml:space="preserve">Other Receipts - regular</t>
  </si>
  <si>
    <t xml:space="preserve">Total Receipts - regular items</t>
  </si>
  <si>
    <t xml:space="preserve">Total Receipts - non recurring</t>
  </si>
  <si>
    <t xml:space="preserve">TOTAL RECEIPTS</t>
  </si>
  <si>
    <t xml:space="preserve">Payments</t>
  </si>
  <si>
    <t xml:space="preserve">Staff Costs</t>
  </si>
  <si>
    <t xml:space="preserve">Other Payments - Admin</t>
  </si>
  <si>
    <t xml:space="preserve">Other payments - grounds maintenance</t>
  </si>
  <si>
    <t xml:space="preserve">Other payments - grant S137</t>
  </si>
  <si>
    <t xml:space="preserve">Total Payments on regular items</t>
  </si>
  <si>
    <t xml:space="preserve">Total Payments on non recurring items</t>
  </si>
  <si>
    <t xml:space="preserve">TOTAL PAYMENTS</t>
  </si>
  <si>
    <t xml:space="preserve"> Public view</t>
  </si>
  <si>
    <t xml:space="preserve">Receipts less payments on regular items</t>
  </si>
  <si>
    <t xml:space="preserve">Receipts less payments on non recurring items</t>
  </si>
  <si>
    <t xml:space="preserve">Balance financed from or added to reserves</t>
  </si>
  <si>
    <t xml:space="preserve">Balance b/fwd</t>
  </si>
  <si>
    <t xml:space="preserve">Balance c/fwd</t>
  </si>
  <si>
    <t xml:space="preserve">BREAKDOWN OF RESERVES</t>
  </si>
  <si>
    <t xml:space="preserve">Unused Transparency Code Grant</t>
  </si>
  <si>
    <t xml:space="preserve">Playground maintenance</t>
  </si>
  <si>
    <t xml:space="preserve">Contingency</t>
  </si>
  <si>
    <t xml:space="preserve">Total</t>
  </si>
  <si>
    <t xml:space="preserve">2015/16</t>
  </si>
  <si>
    <t xml:space="preserve">2016/17</t>
  </si>
  <si>
    <t xml:space="preserve">2017/18</t>
  </si>
  <si>
    <t xml:space="preserve">2018/19</t>
  </si>
  <si>
    <t xml:space="preserve">Parish Tax Base (adjusted number of dwellings)</t>
  </si>
  <si>
    <t xml:space="preserve">Confirmed December 17</t>
  </si>
  <si>
    <t xml:space="preserve">Kilby council tax for Band D property </t>
  </si>
  <si>
    <t xml:space="preserve">Percentage increase/decrease in precept</t>
  </si>
  <si>
    <t xml:space="preserve">Percentage increase/decrease for Band D property </t>
  </si>
  <si>
    <t xml:space="preserve">TRANSPARENCY CODE GRANT</t>
  </si>
  <si>
    <t xml:space="preserve">Suggested</t>
  </si>
  <si>
    <t xml:space="preserve">Grant Income</t>
  </si>
  <si>
    <t xml:space="preserve">Expenditure</t>
  </si>
  <si>
    <t xml:space="preserve">Website</t>
  </si>
  <si>
    <t xml:space="preserve">Printer</t>
  </si>
  <si>
    <t xml:space="preserve">Additional Staff Costs</t>
  </si>
  <si>
    <t xml:space="preserve">Computer software/hardware</t>
  </si>
  <si>
    <t xml:space="preserve">Grant income less expenditure</t>
  </si>
  <si>
    <t xml:space="preserve">(balance may be repayable)</t>
  </si>
  <si>
    <t xml:space="preserve">Detail</t>
  </si>
  <si>
    <t xml:space="preserve">Actual to 2016/17</t>
  </si>
  <si>
    <t xml:space="preserve">Actual to 31.03.18</t>
  </si>
  <si>
    <t xml:space="preserve">Revised Forecast to year end as at 30/11/17</t>
  </si>
  <si>
    <t xml:space="preserve">RECEIPTS</t>
  </si>
  <si>
    <r>
      <rPr>
        <sz val="11"/>
        <color rgb="FF000000"/>
        <rFont val="Calibri"/>
        <family val="2"/>
        <charset val="1"/>
      </rPr>
      <t xml:space="preserve">agreed at 9</t>
    </r>
    <r>
      <rPr>
        <vertAlign val="superscript"/>
        <sz val="11"/>
        <color rgb="FF000000"/>
        <rFont val="Calibri"/>
        <family val="2"/>
        <charset val="1"/>
      </rPr>
      <t xml:space="preserve">th</t>
    </r>
    <r>
      <rPr>
        <sz val="11"/>
        <color rgb="FF000000"/>
        <rFont val="Calibri"/>
        <family val="2"/>
        <charset val="1"/>
      </rPr>
      <t xml:space="preserve"> January meeting</t>
    </r>
  </si>
  <si>
    <t xml:space="preserve">Council Tax Support Grant</t>
  </si>
  <si>
    <t xml:space="preserve">No grant 2018/2019</t>
  </si>
  <si>
    <t xml:space="preserve">New Homes Bonus</t>
  </si>
  <si>
    <t xml:space="preserve">Final year of payment 2017/18</t>
  </si>
  <si>
    <t xml:space="preserve">New Homes/Affordable Housing</t>
  </si>
  <si>
    <t xml:space="preserve">Other Receipts - non recurring</t>
  </si>
  <si>
    <t xml:space="preserve">Grant - Transparency Code</t>
  </si>
  <si>
    <t xml:space="preserve">Grant - Community BDC Defibrillator</t>
  </si>
  <si>
    <t xml:space="preserve">Defibrillator donations</t>
  </si>
  <si>
    <t xml:space="preserve">S106 payments</t>
  </si>
  <si>
    <t xml:space="preserve">PAYMENTS</t>
  </si>
  <si>
    <t xml:space="preserve">Clerk's Salary</t>
  </si>
  <si>
    <t xml:space="preserve">SCP16 £9.054ph</t>
  </si>
  <si>
    <t xml:space="preserve">Payroll Admin</t>
  </si>
  <si>
    <t xml:space="preserve">Staff Costs total</t>
  </si>
  <si>
    <t xml:space="preserve">Admin expenses</t>
  </si>
  <si>
    <t xml:space="preserve">Clerk recruitment</t>
  </si>
  <si>
    <t xml:space="preserve">Post redirection</t>
  </si>
  <si>
    <t xml:space="preserve">Website hosting, support, annual licence, email</t>
  </si>
  <si>
    <t xml:space="preserve">Laptop protection - anti virus</t>
  </si>
  <si>
    <t xml:space="preserve">Room hire for council meetings</t>
  </si>
  <si>
    <t xml:space="preserve">Insurance</t>
  </si>
  <si>
    <t xml:space="preserve">Rise in premium due to addition of full asset register and addition of playground project</t>
  </si>
  <si>
    <t xml:space="preserve">Subscriptions (LRALC/NALC/Data Protection)</t>
  </si>
  <si>
    <t xml:space="preserve">Training</t>
  </si>
  <si>
    <t xml:space="preserve">Election Fee BDC</t>
  </si>
  <si>
    <t xml:space="preserve">Village Events</t>
  </si>
  <si>
    <t xml:space="preserve">Playground inspection </t>
  </si>
  <si>
    <t xml:space="preserve">Playinspection co £100 annual  (Operational to be done by Tony)</t>
  </si>
  <si>
    <t xml:space="preserve">Bin emptying (part year 2016/17)</t>
  </si>
  <si>
    <t xml:space="preserve">Grass cutting /maintenance</t>
  </si>
  <si>
    <t xml:space="preserve">Parish Maintenance</t>
  </si>
  <si>
    <t xml:space="preserve">Discretionary payment for Kilby Church maintenance.</t>
  </si>
  <si>
    <t xml:space="preserve">Total payments on regular items</t>
  </si>
  <si>
    <t xml:space="preserve">Other payments - ad hoc</t>
  </si>
  <si>
    <t xml:space="preserve">Website initial set up</t>
  </si>
  <si>
    <t xml:space="preserve">Additional staff costs - website</t>
  </si>
  <si>
    <t xml:space="preserve">Office Equipment/computer software/hardware</t>
  </si>
  <si>
    <t xml:space="preserve">Defibrillator and phone box purchase</t>
  </si>
  <si>
    <t xml:space="preserve">Special Projects - Playground Project S106/ Reserves</t>
  </si>
  <si>
    <t xml:space="preserve">Total payments on non recurring items</t>
  </si>
  <si>
    <t xml:space="preserve">TOTAL PAYMENTS  </t>
  </si>
  <si>
    <r>
      <rPr>
        <sz val="10"/>
        <rFont val="Arial"/>
        <family val="2"/>
        <charset val="1"/>
      </rPr>
      <t xml:space="preserve">Budget agreed 9</t>
    </r>
    <r>
      <rPr>
        <vertAlign val="superscript"/>
        <sz val="10"/>
        <rFont val="Arial"/>
        <family val="2"/>
        <charset val="1"/>
      </rPr>
      <t xml:space="preserve">th</t>
    </r>
    <r>
      <rPr>
        <sz val="10"/>
        <rFont val="Arial"/>
        <family val="2"/>
        <charset val="1"/>
      </rPr>
      <t xml:space="preserve"> January 2018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</si>
</sst>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0%"/>
    <numFmt numFmtId="167" formatCode="_(* #,##0.00_);_(* \(#,##0.00\);_(* \-??_);_(@_)"/>
    <numFmt numFmtId="168" formatCode="_(* #,##0_);_(* \(#,##0\);_(* \-??_);_(@_)"/>
    <numFmt numFmtId="169" formatCode="@"/>
    <numFmt numFmtId="170" formatCode="\£#,##0.00"/>
    <numFmt numFmtId="171" formatCode="#,##0.00"/>
    <numFmt numFmtId="172" formatCode="0.00%"/>
    <numFmt numFmtId="173" formatCode="#,##0.0000"/>
    <numFmt numFmtId="174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vertAlign val="superscript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9999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CCCCCC"/>
        <bgColor rgb="FFBFBFB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5"/>
  <sheetViews>
    <sheetView windowProtection="false" showFormulas="false" showGridLines="true" showRowColHeaders="true" showZeros="true" rightToLeft="false" tabSelected="true" showOutlineSymbols="true" defaultGridColor="true" view="normal" topLeftCell="A52" colorId="64" zoomScale="65" zoomScaleNormal="65" zoomScalePageLayoutView="100" workbookViewId="0">
      <selection pane="topLeft" activeCell="A135" activeCellId="0" sqref="A135"/>
    </sheetView>
  </sheetViews>
  <sheetFormatPr defaultRowHeight="12.8"/>
  <cols>
    <col collapsed="false" hidden="false" max="1" min="1" style="0" width="42.5204081632653"/>
    <col collapsed="false" hidden="false" max="2" min="2" style="0" width="10.1224489795918"/>
    <col collapsed="false" hidden="false" max="3" min="3" style="0" width="10.8010204081633"/>
    <col collapsed="false" hidden="false" max="4" min="4" style="0" width="10.1224489795918"/>
    <col collapsed="false" hidden="false" max="6" min="5" style="0" width="8.23469387755102"/>
    <col collapsed="false" hidden="false" max="7" min="7" style="0" width="12.6887755102041"/>
    <col collapsed="false" hidden="false" max="1025" min="8" style="0" width="8.23469387755102"/>
  </cols>
  <sheetData>
    <row r="1" customFormat="false" ht="17.35" hidden="false" customHeight="false" outlineLevel="0" collapsed="false">
      <c r="A1" s="1" t="s">
        <v>0</v>
      </c>
      <c r="D1" s="2"/>
      <c r="E1" s="2"/>
      <c r="H1" s="3"/>
      <c r="I1" s="4"/>
    </row>
    <row r="2" customFormat="false" ht="55.95" hidden="false" customHeight="false" outlineLevel="0" collapsed="false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tr">
        <f aca="false">F76</f>
        <v>Actual to 31.03.18</v>
      </c>
      <c r="G2" s="6" t="str">
        <f aca="false">G76</f>
        <v>Revised Forecast to year end as at 30/11/17</v>
      </c>
      <c r="H2" s="8" t="s">
        <v>0</v>
      </c>
      <c r="I2" s="9" t="s">
        <v>6</v>
      </c>
    </row>
    <row r="3" customFormat="false" ht="14.95" hidden="false" customHeight="false" outlineLevel="0" collapsed="false">
      <c r="B3" s="10" t="s">
        <v>7</v>
      </c>
      <c r="C3" s="10" t="s">
        <v>7</v>
      </c>
      <c r="D3" s="11" t="s">
        <v>7</v>
      </c>
      <c r="E3" s="11" t="s">
        <v>7</v>
      </c>
      <c r="F3" s="10"/>
      <c r="G3" s="10"/>
      <c r="H3" s="12" t="s">
        <v>7</v>
      </c>
      <c r="I3" s="13"/>
    </row>
    <row r="4" customFormat="false" ht="13.8" hidden="false" customHeight="false" outlineLevel="0" collapsed="false">
      <c r="A4" s="14" t="s">
        <v>8</v>
      </c>
      <c r="B4" s="15"/>
      <c r="C4" s="15"/>
      <c r="D4" s="16"/>
      <c r="E4" s="2"/>
      <c r="F4" s="10"/>
      <c r="G4" s="10"/>
      <c r="H4" s="3"/>
      <c r="I4" s="4"/>
    </row>
    <row r="5" customFormat="false" ht="13.8" hidden="false" customHeight="false" outlineLevel="0" collapsed="false">
      <c r="A5" s="0" t="s">
        <v>9</v>
      </c>
      <c r="B5" s="15" t="n">
        <f aca="false">B78</f>
        <v>4617</v>
      </c>
      <c r="C5" s="15" t="n">
        <f aca="false">C78</f>
        <v>4801</v>
      </c>
      <c r="D5" s="16" t="n">
        <f aca="false">D78</f>
        <v>4911</v>
      </c>
      <c r="E5" s="16" t="n">
        <f aca="false">E78</f>
        <v>5687</v>
      </c>
      <c r="F5" s="16" t="n">
        <f aca="false">F78</f>
        <v>5687</v>
      </c>
      <c r="G5" s="16" t="n">
        <f aca="false">G78</f>
        <v>5687</v>
      </c>
      <c r="H5" s="17" t="n">
        <f aca="false">H78</f>
        <v>5850</v>
      </c>
      <c r="I5" s="18"/>
    </row>
    <row r="6" customFormat="false" ht="13.8" hidden="false" customHeight="false" outlineLevel="0" collapsed="false">
      <c r="A6" s="0" t="s">
        <v>10</v>
      </c>
      <c r="B6" s="19" t="n">
        <f aca="false">B83</f>
        <v>565</v>
      </c>
      <c r="C6" s="19" t="n">
        <f aca="false">C83</f>
        <v>806</v>
      </c>
      <c r="D6" s="19" t="n">
        <f aca="false">D83</f>
        <v>1238</v>
      </c>
      <c r="E6" s="19" t="n">
        <f aca="false">E83</f>
        <v>493</v>
      </c>
      <c r="F6" s="19" t="n">
        <f aca="false">F83</f>
        <v>493</v>
      </c>
      <c r="G6" s="19" t="n">
        <f aca="false">G83</f>
        <v>493</v>
      </c>
      <c r="H6" s="20" t="n">
        <f aca="false">H83</f>
        <v>0</v>
      </c>
      <c r="I6" s="18"/>
    </row>
    <row r="7" customFormat="false" ht="13.8" hidden="false" customHeight="false" outlineLevel="0" collapsed="false">
      <c r="A7" s="0" t="s">
        <v>11</v>
      </c>
      <c r="B7" s="15" t="n">
        <f aca="false">B84</f>
        <v>5182</v>
      </c>
      <c r="C7" s="15" t="n">
        <f aca="false">C84</f>
        <v>5607</v>
      </c>
      <c r="D7" s="16" t="n">
        <f aca="false">D84</f>
        <v>6149</v>
      </c>
      <c r="E7" s="16" t="n">
        <f aca="false">E84</f>
        <v>6180</v>
      </c>
      <c r="F7" s="16" t="n">
        <f aca="false">F84</f>
        <v>6180</v>
      </c>
      <c r="G7" s="16" t="n">
        <f aca="false">G84</f>
        <v>6180</v>
      </c>
      <c r="H7" s="17" t="n">
        <f aca="false">H84</f>
        <v>5850</v>
      </c>
      <c r="I7" s="21"/>
    </row>
    <row r="8" customFormat="false" ht="12.8" hidden="false" customHeight="false" outlineLevel="0" collapsed="false">
      <c r="B8" s="15"/>
      <c r="C8" s="15"/>
      <c r="D8" s="16"/>
      <c r="E8" s="2"/>
      <c r="F8" s="15"/>
      <c r="G8" s="15"/>
      <c r="H8" s="3"/>
      <c r="I8" s="4"/>
    </row>
    <row r="9" customFormat="false" ht="13.8" hidden="false" customHeight="false" outlineLevel="0" collapsed="false">
      <c r="A9" s="0" t="s">
        <v>12</v>
      </c>
      <c r="B9" s="19" t="n">
        <f aca="false">B91</f>
        <v>0</v>
      </c>
      <c r="C9" s="19" t="n">
        <f aca="false">C91</f>
        <v>4128.33</v>
      </c>
      <c r="D9" s="19" t="n">
        <f aca="false">D91</f>
        <v>0</v>
      </c>
      <c r="E9" s="19" t="n">
        <f aca="false">E91</f>
        <v>0</v>
      </c>
      <c r="F9" s="19" t="n">
        <f aca="false">F91</f>
        <v>0</v>
      </c>
      <c r="G9" s="19" t="n">
        <f aca="false">G91</f>
        <v>9371</v>
      </c>
      <c r="H9" s="20" t="n">
        <f aca="false">H91</f>
        <v>0</v>
      </c>
      <c r="I9" s="18"/>
    </row>
    <row r="10" customFormat="false" ht="13.8" hidden="false" customHeight="false" outlineLevel="0" collapsed="false">
      <c r="A10" s="14" t="s">
        <v>13</v>
      </c>
      <c r="B10" s="22" t="n">
        <f aca="false">B92</f>
        <v>5182</v>
      </c>
      <c r="C10" s="22" t="n">
        <f aca="false">C92</f>
        <v>9735.33</v>
      </c>
      <c r="D10" s="23" t="n">
        <f aca="false">D92</f>
        <v>6149</v>
      </c>
      <c r="E10" s="23" t="n">
        <f aca="false">E92</f>
        <v>6180</v>
      </c>
      <c r="F10" s="23" t="n">
        <f aca="false">F92</f>
        <v>6180</v>
      </c>
      <c r="G10" s="23" t="n">
        <f aca="false">G92</f>
        <v>15551</v>
      </c>
      <c r="H10" s="24" t="n">
        <f aca="false">H92</f>
        <v>5850</v>
      </c>
      <c r="I10" s="25"/>
    </row>
    <row r="11" customFormat="false" ht="12.8" hidden="false" customHeight="false" outlineLevel="0" collapsed="false">
      <c r="B11" s="15"/>
      <c r="C11" s="15"/>
      <c r="D11" s="16"/>
      <c r="E11" s="2"/>
      <c r="F11" s="15"/>
      <c r="G11" s="15"/>
      <c r="H11" s="3"/>
      <c r="I11" s="4"/>
    </row>
    <row r="12" customFormat="false" ht="13.8" hidden="false" customHeight="false" outlineLevel="0" collapsed="false">
      <c r="A12" s="14" t="s">
        <v>14</v>
      </c>
      <c r="B12" s="15"/>
      <c r="C12" s="15"/>
      <c r="D12" s="16"/>
      <c r="E12" s="2"/>
      <c r="F12" s="15"/>
      <c r="G12" s="15"/>
      <c r="H12" s="3"/>
      <c r="I12" s="4"/>
    </row>
    <row r="13" customFormat="false" ht="13.8" hidden="false" customHeight="false" outlineLevel="0" collapsed="false">
      <c r="A13" s="0" t="s">
        <v>15</v>
      </c>
      <c r="B13" s="15" t="n">
        <f aca="false">B97</f>
        <v>1911.64</v>
      </c>
      <c r="C13" s="15" t="n">
        <f aca="false">C97</f>
        <v>1800.77</v>
      </c>
      <c r="D13" s="16" t="n">
        <f aca="false">D97</f>
        <v>1995</v>
      </c>
      <c r="E13" s="16" t="n">
        <f aca="false">E97</f>
        <v>1960</v>
      </c>
      <c r="F13" s="16" t="n">
        <f aca="false">F97</f>
        <v>1851.97</v>
      </c>
      <c r="G13" s="16" t="n">
        <f aca="false">G97</f>
        <v>1942</v>
      </c>
      <c r="H13" s="17" t="n">
        <f aca="false">H97</f>
        <v>1960</v>
      </c>
      <c r="I13" s="18"/>
    </row>
    <row r="14" customFormat="false" ht="13.8" hidden="false" customHeight="false" outlineLevel="0" collapsed="false">
      <c r="A14" s="0" t="s">
        <v>16</v>
      </c>
      <c r="B14" s="15" t="n">
        <f aca="false">B110</f>
        <v>1469.86</v>
      </c>
      <c r="C14" s="15" t="n">
        <f aca="false">C110</f>
        <v>1121.96</v>
      </c>
      <c r="D14" s="16" t="n">
        <f aca="false">D110</f>
        <v>978.49</v>
      </c>
      <c r="E14" s="16" t="n">
        <f aca="false">E110</f>
        <v>1300</v>
      </c>
      <c r="F14" s="16" t="n">
        <f aca="false">F110</f>
        <v>1195.28</v>
      </c>
      <c r="G14" s="16" t="n">
        <f aca="false">G110</f>
        <v>1297</v>
      </c>
      <c r="H14" s="17" t="n">
        <f aca="false">H110</f>
        <v>1410</v>
      </c>
      <c r="I14" s="18"/>
    </row>
    <row r="15" customFormat="false" ht="13.8" hidden="false" customHeight="false" outlineLevel="0" collapsed="false">
      <c r="A15" s="0" t="s">
        <v>17</v>
      </c>
      <c r="B15" s="15" t="n">
        <f aca="false">B116</f>
        <v>925</v>
      </c>
      <c r="C15" s="15" t="n">
        <f aca="false">C116</f>
        <v>1617.36</v>
      </c>
      <c r="D15" s="16" t="n">
        <f aca="false">D116</f>
        <v>1916</v>
      </c>
      <c r="E15" s="16" t="n">
        <f aca="false">E116</f>
        <v>2570</v>
      </c>
      <c r="F15" s="16" t="n">
        <f aca="false">F116</f>
        <v>1629.65</v>
      </c>
      <c r="G15" s="16" t="n">
        <f aca="false">G116</f>
        <v>2595</v>
      </c>
      <c r="H15" s="17" t="n">
        <f aca="false">H116</f>
        <v>2260</v>
      </c>
      <c r="I15" s="18"/>
    </row>
    <row r="16" customFormat="false" ht="13.8" hidden="false" customHeight="false" outlineLevel="0" collapsed="false">
      <c r="A16" s="0" t="s">
        <v>18</v>
      </c>
      <c r="B16" s="19" t="n">
        <f aca="false">B118</f>
        <v>350</v>
      </c>
      <c r="C16" s="19" t="n">
        <f aca="false">C118</f>
        <v>350</v>
      </c>
      <c r="D16" s="19" t="n">
        <f aca="false">D118</f>
        <v>350</v>
      </c>
      <c r="E16" s="19" t="n">
        <f aca="false">E118</f>
        <v>350</v>
      </c>
      <c r="F16" s="19" t="n">
        <f aca="false">F118</f>
        <v>350</v>
      </c>
      <c r="G16" s="19" t="n">
        <f aca="false">G118</f>
        <v>350</v>
      </c>
      <c r="H16" s="20" t="n">
        <f aca="false">H118</f>
        <v>220</v>
      </c>
      <c r="I16" s="18"/>
    </row>
    <row r="17" customFormat="false" ht="13.8" hidden="false" customHeight="false" outlineLevel="0" collapsed="false">
      <c r="A17" s="0" t="s">
        <v>19</v>
      </c>
      <c r="B17" s="26" t="n">
        <f aca="false">B120</f>
        <v>4656.5</v>
      </c>
      <c r="C17" s="26" t="n">
        <f aca="false">C120</f>
        <v>4890.09</v>
      </c>
      <c r="D17" s="16" t="n">
        <f aca="false">D120</f>
        <v>5239.49</v>
      </c>
      <c r="E17" s="26" t="n">
        <f aca="false">E120</f>
        <v>6180</v>
      </c>
      <c r="F17" s="26" t="n">
        <f aca="false">F120</f>
        <v>5026.9</v>
      </c>
      <c r="G17" s="26" t="n">
        <f aca="false">G120</f>
        <v>6184</v>
      </c>
      <c r="H17" s="27" t="n">
        <f aca="false">H120</f>
        <v>5850</v>
      </c>
      <c r="I17" s="18"/>
    </row>
    <row r="18" customFormat="false" ht="12.8" hidden="false" customHeight="false" outlineLevel="0" collapsed="false">
      <c r="B18" s="16"/>
      <c r="C18" s="16"/>
      <c r="D18" s="16"/>
      <c r="E18" s="2"/>
      <c r="F18" s="16"/>
      <c r="G18" s="16"/>
      <c r="H18" s="3"/>
      <c r="I18" s="4"/>
    </row>
    <row r="19" customFormat="false" ht="13.8" hidden="false" customHeight="false" outlineLevel="0" collapsed="false">
      <c r="A19" s="0" t="s">
        <v>20</v>
      </c>
      <c r="B19" s="16" t="n">
        <f aca="false">B128</f>
        <v>1</v>
      </c>
      <c r="C19" s="16" t="n">
        <f aca="false">C128</f>
        <v>2748.99</v>
      </c>
      <c r="D19" s="16" t="n">
        <f aca="false">D128</f>
        <v>884</v>
      </c>
      <c r="E19" s="16" t="n">
        <f aca="false">E128</f>
        <v>0</v>
      </c>
      <c r="F19" s="16" t="n">
        <f aca="false">F128</f>
        <v>3328.91</v>
      </c>
      <c r="G19" s="16" t="n">
        <f aca="false">G128</f>
        <v>9481</v>
      </c>
      <c r="H19" s="17" t="n">
        <f aca="false">H128</f>
        <v>0</v>
      </c>
      <c r="I19" s="18"/>
    </row>
    <row r="20" customFormat="false" ht="13.8" hidden="false" customHeight="false" outlineLevel="0" collapsed="false">
      <c r="A20" s="28" t="s">
        <v>21</v>
      </c>
      <c r="B20" s="29" t="n">
        <f aca="false">B131</f>
        <v>4657.5</v>
      </c>
      <c r="C20" s="29" t="n">
        <f aca="false">C131</f>
        <v>7639.08</v>
      </c>
      <c r="D20" s="29" t="n">
        <f aca="false">D131</f>
        <v>6123.49</v>
      </c>
      <c r="E20" s="29" t="n">
        <f aca="false">E131</f>
        <v>6180</v>
      </c>
      <c r="F20" s="29" t="n">
        <f aca="false">F131</f>
        <v>8355.81</v>
      </c>
      <c r="G20" s="29" t="n">
        <f aca="false">G131</f>
        <v>15665</v>
      </c>
      <c r="H20" s="29" t="n">
        <f aca="false">H131</f>
        <v>5850</v>
      </c>
      <c r="I20" s="25" t="s">
        <v>22</v>
      </c>
    </row>
    <row r="21" customFormat="false" ht="12.8" hidden="false" customHeight="false" outlineLevel="0" collapsed="false">
      <c r="B21" s="15"/>
      <c r="C21" s="15"/>
      <c r="D21" s="16"/>
      <c r="E21" s="2"/>
      <c r="F21" s="15"/>
      <c r="G21" s="15"/>
      <c r="H21" s="3"/>
      <c r="I21" s="4"/>
    </row>
    <row r="22" customFormat="false" ht="13.8" hidden="false" customHeight="false" outlineLevel="0" collapsed="false">
      <c r="A22" s="30" t="s">
        <v>23</v>
      </c>
      <c r="B22" s="22" t="n">
        <f aca="false">B7-B17</f>
        <v>525.5</v>
      </c>
      <c r="C22" s="22" t="n">
        <f aca="false">C7-C17</f>
        <v>716.91</v>
      </c>
      <c r="D22" s="23" t="n">
        <f aca="false">D7-D17</f>
        <v>909.51</v>
      </c>
      <c r="E22" s="23" t="n">
        <f aca="false">E7-E17</f>
        <v>0</v>
      </c>
      <c r="F22" s="15"/>
      <c r="G22" s="23" t="n">
        <f aca="false">G7-G17</f>
        <v>-4</v>
      </c>
      <c r="H22" s="24" t="n">
        <f aca="false">H7-H17</f>
        <v>0</v>
      </c>
      <c r="I22" s="25"/>
    </row>
    <row r="23" customFormat="false" ht="12.8" hidden="false" customHeight="false" outlineLevel="0" collapsed="false">
      <c r="A23" s="0" t="s">
        <v>24</v>
      </c>
      <c r="B23" s="16" t="n">
        <f aca="false">B9-B19</f>
        <v>-1</v>
      </c>
      <c r="C23" s="16" t="n">
        <f aca="false">C9-C19</f>
        <v>1379.34</v>
      </c>
      <c r="D23" s="16" t="n">
        <f aca="false">D9-D19</f>
        <v>-884</v>
      </c>
      <c r="E23" s="16" t="n">
        <f aca="false">E9-E19</f>
        <v>0</v>
      </c>
      <c r="F23" s="15"/>
      <c r="G23" s="16" t="n">
        <f aca="false">G9-G19</f>
        <v>-110</v>
      </c>
      <c r="H23" s="17" t="n">
        <f aca="false">H9-H19</f>
        <v>0</v>
      </c>
      <c r="I23" s="31"/>
    </row>
    <row r="24" customFormat="false" ht="13.8" hidden="false" customHeight="false" outlineLevel="0" collapsed="false">
      <c r="A24" s="14" t="s">
        <v>25</v>
      </c>
      <c r="B24" s="22" t="n">
        <f aca="false">SUM(B22:B23)</f>
        <v>524.5</v>
      </c>
      <c r="C24" s="22" t="n">
        <f aca="false">SUM(C22:C23)</f>
        <v>2096.25</v>
      </c>
      <c r="D24" s="23" t="n">
        <f aca="false">SUM(D22:D23)</f>
        <v>25.5100000000002</v>
      </c>
      <c r="E24" s="23" t="n">
        <f aca="false">SUM(E22:E23)</f>
        <v>0</v>
      </c>
      <c r="F24" s="15"/>
      <c r="G24" s="23" t="n">
        <f aca="false">SUM(G22:G23)</f>
        <v>-114</v>
      </c>
      <c r="H24" s="24" t="n">
        <f aca="false">SUM(H22:H23)</f>
        <v>0</v>
      </c>
      <c r="I24" s="25"/>
    </row>
    <row r="25" customFormat="false" ht="12.8" hidden="false" customHeight="false" outlineLevel="0" collapsed="false">
      <c r="B25" s="15"/>
      <c r="C25" s="15"/>
      <c r="D25" s="16"/>
      <c r="E25" s="2"/>
      <c r="F25" s="15"/>
      <c r="G25" s="15"/>
      <c r="H25" s="3"/>
      <c r="I25" s="4"/>
    </row>
    <row r="26" customFormat="false" ht="12.8" hidden="false" customHeight="false" outlineLevel="0" collapsed="false">
      <c r="A26" s="0" t="s">
        <v>26</v>
      </c>
      <c r="B26" s="15" t="n">
        <v>7838</v>
      </c>
      <c r="C26" s="15" t="n">
        <f aca="false">B28</f>
        <v>8362.5</v>
      </c>
      <c r="D26" s="15" t="n">
        <f aca="false">C28</f>
        <v>10458.75</v>
      </c>
      <c r="E26" s="15" t="n">
        <f aca="false">D28</f>
        <v>10484.26</v>
      </c>
      <c r="F26" s="15"/>
      <c r="G26" s="15" t="n">
        <f aca="false">E28</f>
        <v>10484.26</v>
      </c>
      <c r="H26" s="32" t="n">
        <f aca="false">E28</f>
        <v>10484.26</v>
      </c>
      <c r="I26" s="33"/>
    </row>
    <row r="27" customFormat="false" ht="12.8" hidden="false" customHeight="false" outlineLevel="0" collapsed="false">
      <c r="A27" s="0" t="s">
        <v>25</v>
      </c>
      <c r="B27" s="15" t="n">
        <f aca="false">B24</f>
        <v>524.5</v>
      </c>
      <c r="C27" s="15" t="n">
        <f aca="false">C24</f>
        <v>2096.25</v>
      </c>
      <c r="D27" s="16" t="n">
        <f aca="false">D24</f>
        <v>25.5100000000002</v>
      </c>
      <c r="E27" s="16" t="n">
        <f aca="false">E24</f>
        <v>0</v>
      </c>
      <c r="F27" s="16"/>
      <c r="G27" s="16" t="n">
        <f aca="false">G24</f>
        <v>-114</v>
      </c>
      <c r="H27" s="17" t="n">
        <f aca="false">H24</f>
        <v>0</v>
      </c>
      <c r="I27" s="31"/>
    </row>
    <row r="28" customFormat="false" ht="13.8" hidden="false" customHeight="false" outlineLevel="0" collapsed="false">
      <c r="A28" s="0" t="s">
        <v>27</v>
      </c>
      <c r="B28" s="22" t="n">
        <f aca="false">SUM(B26:B27)</f>
        <v>8362.5</v>
      </c>
      <c r="C28" s="22" t="n">
        <f aca="false">SUM(C26:C27)</f>
        <v>10458.75</v>
      </c>
      <c r="D28" s="22" t="n">
        <f aca="false">SUM(D26:D27)</f>
        <v>10484.26</v>
      </c>
      <c r="E28" s="22" t="n">
        <f aca="false">SUM(E26:E27)</f>
        <v>10484.26</v>
      </c>
      <c r="F28" s="22"/>
      <c r="G28" s="22" t="n">
        <f aca="false">SUM(G26:G27)</f>
        <v>10370.26</v>
      </c>
      <c r="H28" s="34" t="n">
        <f aca="false">SUM(H26:H27)</f>
        <v>10484.26</v>
      </c>
      <c r="I28" s="35"/>
    </row>
    <row r="29" customFormat="false" ht="12.8" hidden="false" customHeight="false" outlineLevel="0" collapsed="false">
      <c r="B29" s="15"/>
      <c r="C29" s="15"/>
      <c r="D29" s="16"/>
      <c r="E29" s="2"/>
      <c r="F29" s="15"/>
      <c r="G29" s="15"/>
      <c r="H29" s="3"/>
      <c r="I29" s="4"/>
    </row>
    <row r="30" customFormat="false" ht="13.8" hidden="false" customHeight="false" outlineLevel="0" collapsed="false">
      <c r="A30" s="14" t="s">
        <v>28</v>
      </c>
      <c r="B30" s="15"/>
      <c r="C30" s="15"/>
      <c r="D30" s="15"/>
      <c r="E30" s="15"/>
      <c r="F30" s="15"/>
      <c r="H30" s="32"/>
      <c r="I30" s="36"/>
    </row>
    <row r="31" customFormat="false" ht="13.8" hidden="false" customHeight="false" outlineLevel="0" collapsed="false">
      <c r="A31" s="0" t="s">
        <v>29</v>
      </c>
      <c r="B31" s="15"/>
      <c r="C31" s="15"/>
      <c r="D31" s="15"/>
      <c r="E31" s="37" t="n">
        <v>735</v>
      </c>
      <c r="F31" s="15"/>
      <c r="H31" s="32" t="n">
        <v>625</v>
      </c>
      <c r="I31" s="33"/>
    </row>
    <row r="32" customFormat="false" ht="13.8" hidden="false" customHeight="false" outlineLevel="0" collapsed="false">
      <c r="A32" s="0" t="s">
        <v>30</v>
      </c>
      <c r="B32" s="15"/>
      <c r="C32" s="15"/>
      <c r="D32" s="15"/>
      <c r="E32" s="37" t="n">
        <v>4500</v>
      </c>
      <c r="F32" s="15"/>
      <c r="H32" s="32" t="n">
        <v>5000</v>
      </c>
      <c r="I32" s="36"/>
    </row>
    <row r="33" customFormat="false" ht="13.8" hidden="false" customHeight="false" outlineLevel="0" collapsed="false">
      <c r="A33" s="0" t="s">
        <v>31</v>
      </c>
      <c r="B33" s="15"/>
      <c r="C33" s="15"/>
      <c r="D33" s="15"/>
      <c r="E33" s="37" t="n">
        <v>5249</v>
      </c>
      <c r="F33" s="15"/>
      <c r="H33" s="32" t="n">
        <f aca="false">SUM(G28-H31-H32)</f>
        <v>4745.26</v>
      </c>
      <c r="I33" s="36"/>
    </row>
    <row r="34" customFormat="false" ht="13.8" hidden="false" customHeight="false" outlineLevel="0" collapsed="false">
      <c r="A34" s="14" t="s">
        <v>32</v>
      </c>
      <c r="B34" s="22"/>
      <c r="C34" s="22"/>
      <c r="D34" s="22"/>
      <c r="E34" s="38" t="n">
        <f aca="false">SUM(E31:E33)</f>
        <v>10484</v>
      </c>
      <c r="F34" s="15"/>
      <c r="G34" s="14"/>
      <c r="H34" s="24" t="n">
        <f aca="false">SUM(H31:H33)</f>
        <v>10370.26</v>
      </c>
      <c r="I34" s="39"/>
    </row>
    <row r="35" customFormat="false" ht="13.8" hidden="false" customHeight="false" outlineLevel="0" collapsed="false">
      <c r="B35" s="22"/>
      <c r="C35" s="22"/>
      <c r="D35" s="40"/>
      <c r="E35" s="13"/>
      <c r="F35" s="15"/>
      <c r="G35" s="14"/>
      <c r="H35" s="24"/>
      <c r="I35" s="39"/>
    </row>
    <row r="36" customFormat="false" ht="13.8" hidden="false" customHeight="false" outlineLevel="0" collapsed="false">
      <c r="B36" s="41"/>
      <c r="C36" s="42" t="s">
        <v>33</v>
      </c>
      <c r="D36" s="43" t="s">
        <v>34</v>
      </c>
      <c r="E36" s="13" t="s">
        <v>35</v>
      </c>
      <c r="G36" s="14"/>
      <c r="H36" s="44" t="s">
        <v>36</v>
      </c>
      <c r="I36" s="39"/>
    </row>
    <row r="37" customFormat="false" ht="13.8" hidden="false" customHeight="false" outlineLevel="0" collapsed="false">
      <c r="A37" s="30" t="s">
        <v>9</v>
      </c>
      <c r="B37" s="45"/>
      <c r="C37" s="46" t="n">
        <v>4801</v>
      </c>
      <c r="D37" s="46" t="n">
        <v>4911</v>
      </c>
      <c r="E37" s="46" t="n">
        <v>5687</v>
      </c>
      <c r="F37" s="30"/>
      <c r="G37" s="30"/>
      <c r="H37" s="47" t="n">
        <f aca="false">H5</f>
        <v>5850</v>
      </c>
      <c r="I37" s="48"/>
    </row>
    <row r="38" customFormat="false" ht="13.8" hidden="false" customHeight="false" outlineLevel="0" collapsed="false">
      <c r="A38" s="30" t="s">
        <v>37</v>
      </c>
      <c r="B38" s="45"/>
      <c r="C38" s="49" t="n">
        <v>114.23</v>
      </c>
      <c r="D38" s="49" t="n">
        <v>116.85</v>
      </c>
      <c r="E38" s="49" t="n">
        <v>118.13</v>
      </c>
      <c r="G38" s="30"/>
      <c r="H38" s="50" t="n">
        <v>118.13</v>
      </c>
      <c r="I38" s="51" t="s">
        <v>38</v>
      </c>
    </row>
    <row r="39" customFormat="false" ht="13.8" hidden="false" customHeight="false" outlineLevel="0" collapsed="false">
      <c r="A39" s="14" t="s">
        <v>39</v>
      </c>
      <c r="B39" s="22"/>
      <c r="C39" s="52" t="n">
        <f aca="false">C37/C38</f>
        <v>42.0292392541364</v>
      </c>
      <c r="D39" s="52" t="n">
        <f aca="false">D37/D38</f>
        <v>42.0282413350449</v>
      </c>
      <c r="E39" s="52" t="n">
        <f aca="false">E37/E38</f>
        <v>48.1418775924829</v>
      </c>
      <c r="F39" s="14"/>
      <c r="G39" s="14"/>
      <c r="H39" s="53" t="n">
        <f aca="false">H37/H38</f>
        <v>49.52171336663</v>
      </c>
      <c r="I39" s="51"/>
    </row>
    <row r="40" customFormat="false" ht="13.8" hidden="false" customHeight="false" outlineLevel="0" collapsed="false">
      <c r="A40" s="14" t="s">
        <v>40</v>
      </c>
      <c r="B40" s="22"/>
      <c r="C40" s="54"/>
      <c r="D40" s="55" t="n">
        <f aca="false">(D37-C37)/C37</f>
        <v>0.0229118933555509</v>
      </c>
      <c r="E40" s="55" t="n">
        <f aca="false">(E37-D37)/D37</f>
        <v>0.158012624720016</v>
      </c>
      <c r="G40" s="14"/>
      <c r="H40" s="56" t="n">
        <f aca="false">(H37-E37)/E37</f>
        <v>0.0286618603833304</v>
      </c>
      <c r="I40" s="39"/>
    </row>
    <row r="41" customFormat="false" ht="13.8" hidden="false" customHeight="false" outlineLevel="0" collapsed="false">
      <c r="A41" s="14" t="s">
        <v>41</v>
      </c>
      <c r="B41" s="22"/>
      <c r="C41" s="54"/>
      <c r="D41" s="55" t="n">
        <f aca="false">(D39-C39)/C39</f>
        <v>-2.37434488268169E-005</v>
      </c>
      <c r="E41" s="55" t="n">
        <f aca="false">(E39-D39)/D39</f>
        <v>0.145464955545026</v>
      </c>
      <c r="G41" s="14"/>
      <c r="H41" s="56" t="n">
        <f aca="false">(H39-E39)/E39</f>
        <v>0.0286618603833305</v>
      </c>
      <c r="I41" s="39"/>
    </row>
    <row r="42" customFormat="false" ht="12.8" hidden="false" customHeight="false" outlineLevel="0" collapsed="false">
      <c r="E42" s="16"/>
      <c r="F42" s="16"/>
      <c r="H42" s="17"/>
      <c r="I42" s="36"/>
    </row>
    <row r="43" customFormat="false" ht="13.8" hidden="false" customHeight="false" outlineLevel="0" collapsed="false">
      <c r="A43" s="57" t="s">
        <v>42</v>
      </c>
      <c r="B43" s="58"/>
      <c r="C43" s="58" t="s">
        <v>43</v>
      </c>
      <c r="D43" s="59"/>
      <c r="E43" s="16"/>
      <c r="F43" s="16"/>
      <c r="G43" s="60"/>
      <c r="H43" s="17"/>
      <c r="I43" s="36"/>
    </row>
    <row r="44" customFormat="false" ht="13.8" hidden="false" customHeight="false" outlineLevel="0" collapsed="false">
      <c r="A44" s="61" t="s">
        <v>44</v>
      </c>
      <c r="B44" s="2"/>
      <c r="C44" s="2"/>
      <c r="D44" s="62" t="n">
        <v>1675</v>
      </c>
      <c r="E44" s="16"/>
      <c r="F44" s="63"/>
      <c r="G44" s="64"/>
      <c r="H44" s="17"/>
      <c r="I44" s="36"/>
    </row>
    <row r="45" customFormat="false" ht="13.8" hidden="false" customHeight="false" outlineLevel="0" collapsed="false">
      <c r="A45" s="61" t="s">
        <v>45</v>
      </c>
      <c r="B45" s="65"/>
      <c r="C45" s="65"/>
      <c r="D45" s="66"/>
      <c r="E45" s="16"/>
      <c r="F45" s="16"/>
      <c r="H45" s="17"/>
      <c r="I45" s="36"/>
    </row>
    <row r="46" customFormat="false" ht="13.8" hidden="false" customHeight="false" outlineLevel="0" collapsed="false">
      <c r="A46" s="67" t="s">
        <v>46</v>
      </c>
      <c r="B46" s="68" t="n">
        <v>550</v>
      </c>
      <c r="C46" s="68" t="n">
        <v>550</v>
      </c>
      <c r="D46" s="66"/>
      <c r="E46" s="16"/>
      <c r="H46" s="17"/>
      <c r="I46" s="36"/>
    </row>
    <row r="47" customFormat="false" ht="13.8" hidden="false" customHeight="false" outlineLevel="0" collapsed="false">
      <c r="A47" s="67" t="s">
        <v>47</v>
      </c>
      <c r="B47" s="68" t="n">
        <v>100</v>
      </c>
      <c r="C47" s="68" t="n">
        <v>100</v>
      </c>
      <c r="D47" s="66"/>
      <c r="E47" s="16"/>
      <c r="F47" s="16"/>
      <c r="H47" s="17"/>
      <c r="I47" s="36"/>
    </row>
    <row r="48" customFormat="false" ht="13.8" hidden="false" customHeight="false" outlineLevel="0" collapsed="false">
      <c r="A48" s="67" t="s">
        <v>48</v>
      </c>
      <c r="B48" s="68" t="n">
        <v>350</v>
      </c>
      <c r="C48" s="68" t="n">
        <v>350</v>
      </c>
      <c r="D48" s="66"/>
      <c r="E48" s="16"/>
      <c r="F48" s="16"/>
      <c r="H48" s="17"/>
      <c r="I48" s="36"/>
    </row>
    <row r="49" customFormat="false" ht="13.8" hidden="false" customHeight="false" outlineLevel="0" collapsed="false">
      <c r="A49" s="67" t="s">
        <v>49</v>
      </c>
      <c r="B49" s="68" t="n">
        <v>200</v>
      </c>
      <c r="C49" s="68" t="n">
        <v>50</v>
      </c>
      <c r="D49" s="66"/>
      <c r="E49" s="16"/>
      <c r="F49" s="16"/>
      <c r="H49" s="17"/>
      <c r="I49" s="36"/>
    </row>
    <row r="50" customFormat="false" ht="13.8" hidden="false" customHeight="false" outlineLevel="0" collapsed="false">
      <c r="A50" s="67"/>
      <c r="B50" s="69" t="n">
        <f aca="false">SUM(B46:B49)</f>
        <v>1200</v>
      </c>
      <c r="C50" s="69" t="n">
        <f aca="false">SUM(C46:C49)</f>
        <v>1050</v>
      </c>
      <c r="D50" s="70"/>
      <c r="E50" s="16"/>
      <c r="F50" s="16"/>
      <c r="H50" s="17"/>
      <c r="I50" s="36"/>
    </row>
    <row r="51" customFormat="false" ht="13.8" hidden="false" customHeight="false" outlineLevel="0" collapsed="false">
      <c r="A51" s="71" t="s">
        <v>50</v>
      </c>
      <c r="B51" s="2"/>
      <c r="C51" s="2"/>
      <c r="D51" s="72" t="n">
        <f aca="false">D44-C50</f>
        <v>625</v>
      </c>
      <c r="E51" s="16"/>
      <c r="F51" s="16"/>
      <c r="H51" s="17"/>
      <c r="I51" s="36"/>
    </row>
    <row r="52" customFormat="false" ht="13.8" hidden="false" customHeight="false" outlineLevel="0" collapsed="false">
      <c r="A52" s="73" t="s">
        <v>51</v>
      </c>
      <c r="B52" s="74"/>
      <c r="C52" s="74"/>
      <c r="D52" s="75"/>
      <c r="E52" s="16"/>
      <c r="F52" s="16"/>
      <c r="H52" s="17"/>
      <c r="I52" s="36"/>
    </row>
    <row r="53" customFormat="false" ht="12.8" hidden="false" customHeight="false" outlineLevel="0" collapsed="false">
      <c r="D53" s="2"/>
      <c r="E53" s="2"/>
      <c r="F53" s="15"/>
      <c r="G53" s="15"/>
      <c r="H53" s="3"/>
      <c r="I53" s="4"/>
    </row>
    <row r="54" customFormat="false" ht="12.8" hidden="false" customHeight="false" outlineLevel="0" collapsed="false">
      <c r="D54" s="2"/>
      <c r="E54" s="2"/>
      <c r="F54" s="15"/>
      <c r="G54" s="15"/>
      <c r="H54" s="3"/>
      <c r="I54" s="4"/>
    </row>
    <row r="55" customFormat="false" ht="12.8" hidden="false" customHeight="false" outlineLevel="0" collapsed="false">
      <c r="D55" s="2"/>
      <c r="E55" s="2"/>
      <c r="F55" s="15"/>
      <c r="G55" s="15"/>
      <c r="H55" s="3"/>
      <c r="I55" s="4"/>
    </row>
    <row r="56" customFormat="false" ht="13.8" hidden="false" customHeight="false" outlineLevel="0" collapsed="false">
      <c r="A56" s="14"/>
      <c r="B56" s="14"/>
      <c r="C56" s="14"/>
      <c r="D56" s="14"/>
      <c r="E56" s="14"/>
      <c r="F56" s="23"/>
      <c r="G56" s="23"/>
      <c r="H56" s="76"/>
      <c r="I56" s="39"/>
    </row>
    <row r="57" customFormat="false" ht="13.8" hidden="false" customHeight="false" outlineLevel="0" collapsed="false">
      <c r="A57" s="14"/>
      <c r="B57" s="14"/>
      <c r="C57" s="14"/>
      <c r="D57" s="14"/>
      <c r="E57" s="14"/>
      <c r="F57" s="23"/>
      <c r="G57" s="23"/>
      <c r="H57" s="76"/>
      <c r="I57" s="39"/>
    </row>
    <row r="58" customFormat="false" ht="13.8" hidden="false" customHeight="false" outlineLevel="0" collapsed="false">
      <c r="A58" s="14"/>
      <c r="B58" s="14"/>
      <c r="C58" s="14"/>
      <c r="D58" s="14"/>
      <c r="E58" s="14"/>
      <c r="F58" s="23"/>
      <c r="G58" s="23"/>
      <c r="H58" s="76"/>
      <c r="I58" s="39"/>
    </row>
    <row r="59" customFormat="false" ht="13.8" hidden="false" customHeight="false" outlineLevel="0" collapsed="false">
      <c r="A59" s="30"/>
      <c r="B59" s="30"/>
      <c r="C59" s="30"/>
      <c r="D59" s="30"/>
      <c r="E59" s="30"/>
      <c r="F59" s="77"/>
      <c r="G59" s="77"/>
      <c r="H59" s="78"/>
      <c r="I59" s="51"/>
    </row>
    <row r="60" customFormat="false" ht="13.8" hidden="false" customHeight="false" outlineLevel="0" collapsed="false">
      <c r="A60" s="30"/>
      <c r="B60" s="30"/>
      <c r="C60" s="30"/>
      <c r="D60" s="30"/>
      <c r="E60" s="30"/>
      <c r="F60" s="77"/>
      <c r="G60" s="77"/>
      <c r="H60" s="78"/>
      <c r="I60" s="51"/>
    </row>
    <row r="61" customFormat="false" ht="13.8" hidden="false" customHeight="false" outlineLevel="0" collapsed="false">
      <c r="A61" s="14"/>
      <c r="B61" s="14"/>
      <c r="C61" s="14"/>
      <c r="D61" s="14"/>
      <c r="E61" s="14"/>
      <c r="F61" s="79"/>
      <c r="G61" s="79"/>
      <c r="H61" s="76"/>
      <c r="I61" s="39"/>
    </row>
    <row r="62" customFormat="false" ht="13.8" hidden="false" customHeight="false" outlineLevel="0" collapsed="false">
      <c r="A62" s="14"/>
      <c r="B62" s="14"/>
      <c r="C62" s="14"/>
      <c r="D62" s="14"/>
      <c r="E62" s="14"/>
      <c r="F62" s="79"/>
      <c r="G62" s="79"/>
      <c r="H62" s="76"/>
      <c r="I62" s="39"/>
    </row>
    <row r="63" customFormat="false" ht="13.8" hidden="false" customHeight="false" outlineLevel="0" collapsed="false">
      <c r="A63" s="14"/>
      <c r="B63" s="14"/>
      <c r="C63" s="14"/>
      <c r="D63" s="14"/>
      <c r="E63" s="14"/>
      <c r="F63" s="79"/>
      <c r="G63" s="79"/>
      <c r="H63" s="76"/>
      <c r="I63" s="39"/>
    </row>
    <row r="64" customFormat="false" ht="12.8" hidden="false" customHeight="false" outlineLevel="0" collapsed="false">
      <c r="D64" s="2"/>
      <c r="E64" s="2"/>
      <c r="F64" s="16"/>
      <c r="G64" s="16"/>
      <c r="H64" s="3"/>
      <c r="I64" s="4"/>
    </row>
    <row r="65" customFormat="false" ht="12.8" hidden="false" customHeight="false" outlineLevel="0" collapsed="false">
      <c r="D65" s="16"/>
      <c r="E65" s="60"/>
      <c r="F65" s="16"/>
      <c r="G65" s="16"/>
      <c r="H65" s="80"/>
      <c r="I65" s="81"/>
    </row>
    <row r="66" customFormat="false" ht="12.8" hidden="false" customHeight="false" outlineLevel="0" collapsed="false">
      <c r="D66" s="63"/>
      <c r="E66" s="82"/>
      <c r="F66" s="16"/>
      <c r="G66" s="16"/>
      <c r="H66" s="83"/>
      <c r="I66" s="84"/>
    </row>
    <row r="67" customFormat="false" ht="12.8" hidden="false" customHeight="false" outlineLevel="0" collapsed="false">
      <c r="D67" s="16"/>
      <c r="E67" s="2"/>
      <c r="F67" s="16"/>
      <c r="G67" s="16"/>
      <c r="H67" s="3"/>
      <c r="I67" s="4"/>
    </row>
    <row r="68" customFormat="false" ht="12.8" hidden="false" customHeight="false" outlineLevel="0" collapsed="false">
      <c r="D68" s="2"/>
      <c r="E68" s="2"/>
      <c r="F68" s="16"/>
      <c r="G68" s="16"/>
      <c r="H68" s="3"/>
      <c r="I68" s="4"/>
    </row>
    <row r="69" customFormat="false" ht="12.8" hidden="false" customHeight="false" outlineLevel="0" collapsed="false">
      <c r="D69" s="16"/>
      <c r="E69" s="2"/>
      <c r="F69" s="16"/>
      <c r="G69" s="16"/>
      <c r="H69" s="3"/>
      <c r="I69" s="4"/>
    </row>
    <row r="70" customFormat="false" ht="12.8" hidden="false" customHeight="false" outlineLevel="0" collapsed="false">
      <c r="D70" s="16"/>
      <c r="E70" s="2"/>
      <c r="F70" s="16"/>
      <c r="G70" s="16"/>
      <c r="H70" s="3"/>
      <c r="I70" s="4"/>
    </row>
    <row r="71" customFormat="false" ht="12.8" hidden="false" customHeight="false" outlineLevel="0" collapsed="false">
      <c r="D71" s="16"/>
      <c r="E71" s="2"/>
      <c r="F71" s="16"/>
      <c r="G71" s="16"/>
      <c r="H71" s="3"/>
      <c r="I71" s="4"/>
    </row>
    <row r="72" customFormat="false" ht="12.8" hidden="false" customHeight="false" outlineLevel="0" collapsed="false">
      <c r="D72" s="16"/>
      <c r="E72" s="2"/>
      <c r="F72" s="16"/>
      <c r="G72" s="16"/>
      <c r="H72" s="3"/>
      <c r="I72" s="4"/>
    </row>
    <row r="73" customFormat="false" ht="12.8" hidden="false" customHeight="false" outlineLevel="0" collapsed="false">
      <c r="D73" s="16"/>
      <c r="E73" s="2"/>
      <c r="F73" s="16"/>
      <c r="G73" s="16"/>
      <c r="H73" s="3"/>
      <c r="I73" s="4"/>
    </row>
    <row r="74" customFormat="false" ht="12.8" hidden="false" customHeight="false" outlineLevel="0" collapsed="false">
      <c r="D74" s="16"/>
      <c r="E74" s="2"/>
      <c r="F74" s="16"/>
      <c r="G74" s="16"/>
      <c r="H74" s="3"/>
      <c r="I74" s="4"/>
    </row>
    <row r="75" customFormat="false" ht="12.8" hidden="false" customHeight="false" outlineLevel="0" collapsed="false">
      <c r="A75" s="85"/>
      <c r="B75" s="86"/>
      <c r="C75" s="86"/>
      <c r="D75" s="87"/>
      <c r="E75" s="88"/>
      <c r="F75" s="87"/>
      <c r="G75" s="87"/>
      <c r="H75" s="87"/>
      <c r="I75" s="89"/>
    </row>
    <row r="76" customFormat="false" ht="68.65" hidden="false" customHeight="false" outlineLevel="0" collapsed="false">
      <c r="A76" s="1" t="s">
        <v>52</v>
      </c>
      <c r="B76" s="10" t="s">
        <v>2</v>
      </c>
      <c r="C76" s="10" t="s">
        <v>3</v>
      </c>
      <c r="D76" s="11" t="s">
        <v>53</v>
      </c>
      <c r="E76" s="11" t="s">
        <v>5</v>
      </c>
      <c r="F76" s="6" t="s">
        <v>54</v>
      </c>
      <c r="G76" s="6" t="s">
        <v>55</v>
      </c>
      <c r="H76" s="8" t="s">
        <v>0</v>
      </c>
      <c r="I76" s="9"/>
    </row>
    <row r="77" customFormat="false" ht="17.35" hidden="false" customHeight="false" outlineLevel="0" collapsed="false">
      <c r="A77" s="1" t="s">
        <v>56</v>
      </c>
      <c r="B77" s="10" t="s">
        <v>7</v>
      </c>
      <c r="C77" s="10" t="s">
        <v>7</v>
      </c>
      <c r="D77" s="11" t="s">
        <v>7</v>
      </c>
      <c r="E77" s="11" t="s">
        <v>7</v>
      </c>
      <c r="F77" s="11" t="s">
        <v>7</v>
      </c>
      <c r="G77" s="11" t="s">
        <v>7</v>
      </c>
      <c r="H77" s="12" t="s">
        <v>7</v>
      </c>
      <c r="I77" s="13"/>
    </row>
    <row r="78" customFormat="false" ht="14.95" hidden="false" customHeight="false" outlineLevel="0" collapsed="false">
      <c r="A78" s="14" t="s">
        <v>9</v>
      </c>
      <c r="B78" s="90" t="n">
        <v>4617</v>
      </c>
      <c r="C78" s="90" t="n">
        <v>4801</v>
      </c>
      <c r="D78" s="90" t="n">
        <v>4911</v>
      </c>
      <c r="E78" s="90" t="n">
        <v>5687</v>
      </c>
      <c r="F78" s="90" t="n">
        <v>5687</v>
      </c>
      <c r="G78" s="90" t="n">
        <v>5687</v>
      </c>
      <c r="H78" s="91" t="n">
        <v>5850</v>
      </c>
      <c r="I78" s="51" t="s">
        <v>57</v>
      </c>
    </row>
    <row r="79" customFormat="false" ht="13.8" hidden="false" customHeight="false" outlineLevel="0" collapsed="false">
      <c r="A79" s="14" t="s">
        <v>10</v>
      </c>
      <c r="B79" s="90"/>
      <c r="C79" s="90"/>
      <c r="D79" s="90"/>
      <c r="E79" s="90"/>
      <c r="F79" s="90"/>
      <c r="G79" s="90"/>
      <c r="H79" s="91"/>
      <c r="I79" s="90"/>
    </row>
    <row r="80" customFormat="false" ht="13.8" hidden="false" customHeight="false" outlineLevel="0" collapsed="false">
      <c r="A80" s="0" t="s">
        <v>58</v>
      </c>
      <c r="B80" s="90" t="n">
        <v>383</v>
      </c>
      <c r="C80" s="90" t="n">
        <v>381</v>
      </c>
      <c r="D80" s="90" t="n">
        <v>309</v>
      </c>
      <c r="E80" s="90" t="n">
        <v>311</v>
      </c>
      <c r="F80" s="90" t="n">
        <v>311</v>
      </c>
      <c r="G80" s="90" t="n">
        <v>311</v>
      </c>
      <c r="H80" s="91" t="n">
        <v>0</v>
      </c>
      <c r="I80" s="90" t="s">
        <v>59</v>
      </c>
    </row>
    <row r="81" customFormat="false" ht="13.8" hidden="false" customHeight="false" outlineLevel="0" collapsed="false">
      <c r="A81" s="0" t="s">
        <v>60</v>
      </c>
      <c r="B81" s="90" t="n">
        <v>182</v>
      </c>
      <c r="C81" s="90" t="n">
        <v>182</v>
      </c>
      <c r="D81" s="90" t="n">
        <v>182</v>
      </c>
      <c r="E81" s="90" t="n">
        <v>182</v>
      </c>
      <c r="F81" s="90" t="n">
        <v>182</v>
      </c>
      <c r="G81" s="90" t="n">
        <v>182</v>
      </c>
      <c r="H81" s="91" t="n">
        <v>0</v>
      </c>
      <c r="I81" s="36" t="s">
        <v>61</v>
      </c>
    </row>
    <row r="82" customFormat="false" ht="13.8" hidden="false" customHeight="false" outlineLevel="0" collapsed="false">
      <c r="A82" s="0" t="s">
        <v>62</v>
      </c>
      <c r="B82" s="90" t="n">
        <v>0</v>
      </c>
      <c r="C82" s="90" t="n">
        <v>243</v>
      </c>
      <c r="D82" s="90" t="n">
        <v>747</v>
      </c>
      <c r="E82" s="90" t="n">
        <v>0</v>
      </c>
      <c r="F82" s="90" t="n">
        <v>0</v>
      </c>
      <c r="G82" s="90" t="n">
        <v>0</v>
      </c>
      <c r="H82" s="91" t="n">
        <v>0</v>
      </c>
      <c r="I82" s="90"/>
    </row>
    <row r="83" customFormat="false" ht="13.8" hidden="false" customHeight="false" outlineLevel="0" collapsed="false">
      <c r="A83" s="14" t="s">
        <v>10</v>
      </c>
      <c r="B83" s="92" t="n">
        <f aca="false">SUM(B80:B82)</f>
        <v>565</v>
      </c>
      <c r="C83" s="92" t="n">
        <f aca="false">SUM(C80:C82)</f>
        <v>806</v>
      </c>
      <c r="D83" s="93" t="n">
        <f aca="false">SUM(D80:D82)</f>
        <v>1238</v>
      </c>
      <c r="E83" s="92" t="n">
        <f aca="false">SUM(E80:E82)</f>
        <v>493</v>
      </c>
      <c r="F83" s="93" t="n">
        <f aca="false">SUM(F80:F82)</f>
        <v>493</v>
      </c>
      <c r="G83" s="93" t="n">
        <f aca="false">SUM(G80:G82)</f>
        <v>493</v>
      </c>
      <c r="H83" s="94" t="n">
        <f aca="false">SUM(H80:H82)</f>
        <v>0</v>
      </c>
      <c r="I83" s="90"/>
    </row>
    <row r="84" customFormat="false" ht="13.8" hidden="false" customHeight="false" outlineLevel="0" collapsed="false">
      <c r="A84" s="14" t="s">
        <v>11</v>
      </c>
      <c r="B84" s="95" t="n">
        <f aca="false">B83+B78</f>
        <v>5182</v>
      </c>
      <c r="C84" s="95" t="n">
        <f aca="false">C83+C78</f>
        <v>5607</v>
      </c>
      <c r="D84" s="95" t="n">
        <f aca="false">D83+D78</f>
        <v>6149</v>
      </c>
      <c r="E84" s="95" t="n">
        <f aca="false">E83+E78</f>
        <v>6180</v>
      </c>
      <c r="F84" s="95" t="n">
        <f aca="false">F83+F78</f>
        <v>6180</v>
      </c>
      <c r="G84" s="95" t="n">
        <f aca="false">G83+G78</f>
        <v>6180</v>
      </c>
      <c r="H84" s="96" t="n">
        <f aca="false">H83+H78</f>
        <v>5850</v>
      </c>
      <c r="I84" s="97"/>
    </row>
    <row r="85" customFormat="false" ht="13.8" hidden="false" customHeight="false" outlineLevel="0" collapsed="false">
      <c r="B85" s="97"/>
      <c r="C85" s="97"/>
      <c r="D85" s="97"/>
      <c r="E85" s="98"/>
      <c r="F85" s="97"/>
      <c r="G85" s="97"/>
      <c r="H85" s="99"/>
      <c r="I85" s="100"/>
    </row>
    <row r="86" customFormat="false" ht="13.8" hidden="false" customHeight="false" outlineLevel="0" collapsed="false">
      <c r="A86" s="14" t="s">
        <v>63</v>
      </c>
      <c r="B86" s="90"/>
      <c r="C86" s="90"/>
      <c r="D86" s="90"/>
      <c r="E86" s="2"/>
      <c r="F86" s="90"/>
      <c r="G86" s="90"/>
      <c r="H86" s="3"/>
      <c r="I86" s="4"/>
    </row>
    <row r="87" customFormat="false" ht="13.8" hidden="false" customHeight="false" outlineLevel="0" collapsed="false">
      <c r="A87" s="0" t="s">
        <v>64</v>
      </c>
      <c r="B87" s="90"/>
      <c r="C87" s="90" t="n">
        <v>1675</v>
      </c>
      <c r="D87" s="90"/>
      <c r="E87" s="2"/>
      <c r="F87" s="90"/>
      <c r="G87" s="90"/>
      <c r="H87" s="3"/>
      <c r="I87" s="4"/>
    </row>
    <row r="88" customFormat="false" ht="13.8" hidden="false" customHeight="false" outlineLevel="0" collapsed="false">
      <c r="A88" s="0" t="s">
        <v>65</v>
      </c>
      <c r="B88" s="90"/>
      <c r="C88" s="90" t="n">
        <v>977.5</v>
      </c>
      <c r="D88" s="90"/>
      <c r="E88" s="2"/>
      <c r="F88" s="90"/>
      <c r="G88" s="90"/>
      <c r="H88" s="3"/>
      <c r="I88" s="4"/>
    </row>
    <row r="89" customFormat="false" ht="13.8" hidden="false" customHeight="false" outlineLevel="0" collapsed="false">
      <c r="A89" s="0" t="s">
        <v>66</v>
      </c>
      <c r="B89" s="90"/>
      <c r="C89" s="90" t="n">
        <v>1475.83</v>
      </c>
      <c r="D89" s="90"/>
      <c r="E89" s="2"/>
      <c r="F89" s="90"/>
      <c r="G89" s="90"/>
      <c r="H89" s="3"/>
      <c r="I89" s="4"/>
    </row>
    <row r="90" customFormat="false" ht="13.8" hidden="false" customHeight="false" outlineLevel="0" collapsed="false">
      <c r="A90" s="0" t="s">
        <v>67</v>
      </c>
      <c r="B90" s="90"/>
      <c r="C90" s="90"/>
      <c r="D90" s="90"/>
      <c r="E90" s="2"/>
      <c r="F90" s="90"/>
      <c r="G90" s="90" t="n">
        <f aca="false">8576+795</f>
        <v>9371</v>
      </c>
      <c r="H90" s="3"/>
      <c r="I90" s="4"/>
    </row>
    <row r="91" customFormat="false" ht="13.8" hidden="false" customHeight="false" outlineLevel="0" collapsed="false">
      <c r="A91" s="14" t="s">
        <v>12</v>
      </c>
      <c r="B91" s="92" t="n">
        <f aca="false">SUM(B87:B90)</f>
        <v>0</v>
      </c>
      <c r="C91" s="92" t="n">
        <f aca="false">SUM(C87:C90)</f>
        <v>4128.33</v>
      </c>
      <c r="D91" s="92" t="n">
        <f aca="false">SUM(D87:D90)</f>
        <v>0</v>
      </c>
      <c r="E91" s="92" t="n">
        <f aca="false">SUM(E87:E90)</f>
        <v>0</v>
      </c>
      <c r="F91" s="92" t="n">
        <f aca="false">SUM(F87:F90)</f>
        <v>0</v>
      </c>
      <c r="G91" s="92" t="n">
        <f aca="false">SUM(G87:G90)</f>
        <v>9371</v>
      </c>
      <c r="H91" s="94" t="n">
        <f aca="false">SUM(H87:H90)</f>
        <v>0</v>
      </c>
      <c r="I91" s="90"/>
    </row>
    <row r="92" customFormat="false" ht="13.8" hidden="false" customHeight="false" outlineLevel="0" collapsed="false">
      <c r="A92" s="14" t="s">
        <v>13</v>
      </c>
      <c r="B92" s="101" t="n">
        <f aca="false">B91+B83+B78</f>
        <v>5182</v>
      </c>
      <c r="C92" s="101" t="n">
        <f aca="false">C91+C83+C78</f>
        <v>9735.33</v>
      </c>
      <c r="D92" s="101" t="n">
        <f aca="false">D91+D83+D78</f>
        <v>6149</v>
      </c>
      <c r="E92" s="101" t="n">
        <f aca="false">E91+E83+E78</f>
        <v>6180</v>
      </c>
      <c r="F92" s="101" t="n">
        <f aca="false">F91+F83+F78</f>
        <v>6180</v>
      </c>
      <c r="G92" s="101" t="n">
        <f aca="false">G91+G83+G78</f>
        <v>15551</v>
      </c>
      <c r="H92" s="102" t="n">
        <f aca="false">H91+H83+H78</f>
        <v>5850</v>
      </c>
      <c r="I92" s="97"/>
    </row>
    <row r="93" customFormat="false" ht="17.35" hidden="false" customHeight="false" outlineLevel="0" collapsed="false">
      <c r="A93" s="1" t="s">
        <v>68</v>
      </c>
      <c r="D93" s="2"/>
      <c r="E93" s="2"/>
      <c r="H93" s="3"/>
      <c r="I93" s="4"/>
    </row>
    <row r="94" customFormat="false" ht="13.8" hidden="false" customHeight="false" outlineLevel="0" collapsed="false">
      <c r="A94" s="14" t="s">
        <v>15</v>
      </c>
      <c r="B94" s="90"/>
      <c r="C94" s="90"/>
      <c r="D94" s="90"/>
      <c r="E94" s="2"/>
      <c r="F94" s="90"/>
      <c r="G94" s="90"/>
      <c r="H94" s="3"/>
      <c r="I94" s="4"/>
    </row>
    <row r="95" customFormat="false" ht="13.8" hidden="false" customHeight="false" outlineLevel="0" collapsed="false">
      <c r="A95" s="0" t="s">
        <v>69</v>
      </c>
      <c r="B95" s="90" t="n">
        <v>1855.64</v>
      </c>
      <c r="C95" s="90" t="n">
        <v>1772.77</v>
      </c>
      <c r="D95" s="90" t="n">
        <v>1937</v>
      </c>
      <c r="E95" s="90" t="n">
        <v>1900</v>
      </c>
      <c r="F95" s="103" t="n">
        <f aca="false">387.2+389.01+259.34+86+85.6+84+532.82</f>
        <v>1823.97</v>
      </c>
      <c r="G95" s="90" t="n">
        <f aca="false">1882</f>
        <v>1882</v>
      </c>
      <c r="H95" s="91" t="n">
        <v>1900</v>
      </c>
      <c r="I95" s="90" t="s">
        <v>70</v>
      </c>
    </row>
    <row r="96" customFormat="false" ht="13.8" hidden="false" customHeight="false" outlineLevel="0" collapsed="false">
      <c r="A96" s="0" t="s">
        <v>71</v>
      </c>
      <c r="B96" s="90" t="n">
        <v>56</v>
      </c>
      <c r="C96" s="90" t="n">
        <v>28</v>
      </c>
      <c r="D96" s="104" t="n">
        <v>58</v>
      </c>
      <c r="E96" s="90" t="n">
        <v>60</v>
      </c>
      <c r="F96" s="103" t="n">
        <v>28</v>
      </c>
      <c r="G96" s="90" t="n">
        <v>60</v>
      </c>
      <c r="H96" s="91" t="n">
        <v>60</v>
      </c>
      <c r="I96" s="90"/>
    </row>
    <row r="97" customFormat="false" ht="13.8" hidden="false" customHeight="false" outlineLevel="0" collapsed="false">
      <c r="A97" s="105" t="s">
        <v>72</v>
      </c>
      <c r="B97" s="106" t="n">
        <f aca="false">SUM(B95:B96)</f>
        <v>1911.64</v>
      </c>
      <c r="C97" s="106" t="n">
        <f aca="false">SUM(C95:C96)</f>
        <v>1800.77</v>
      </c>
      <c r="D97" s="107" t="n">
        <f aca="false">SUM(D95:D96)</f>
        <v>1995</v>
      </c>
      <c r="E97" s="106" t="n">
        <f aca="false">SUM(E95:E96)</f>
        <v>1960</v>
      </c>
      <c r="F97" s="108" t="n">
        <f aca="false">SUM(F95:F96)</f>
        <v>1851.97</v>
      </c>
      <c r="G97" s="106" t="n">
        <f aca="false">SUM(G95:G96)</f>
        <v>1942</v>
      </c>
      <c r="H97" s="106" t="n">
        <f aca="false">SUM(H95:H96)</f>
        <v>1960</v>
      </c>
      <c r="I97" s="90"/>
    </row>
    <row r="98" customFormat="false" ht="17.35" hidden="false" customHeight="false" outlineLevel="0" collapsed="false">
      <c r="A98" s="1" t="s">
        <v>16</v>
      </c>
      <c r="B98" s="90"/>
      <c r="C98" s="90"/>
      <c r="D98" s="90"/>
      <c r="E98" s="2"/>
      <c r="F98" s="90"/>
      <c r="G98" s="90"/>
      <c r="H98" s="3"/>
      <c r="I98" s="4"/>
    </row>
    <row r="99" customFormat="false" ht="13.8" hidden="false" customHeight="false" outlineLevel="0" collapsed="false">
      <c r="A99" s="0" t="s">
        <v>73</v>
      </c>
      <c r="B99" s="90" t="n">
        <v>167.39</v>
      </c>
      <c r="C99" s="90" t="n">
        <v>0</v>
      </c>
      <c r="D99" s="90" t="n">
        <v>77</v>
      </c>
      <c r="E99" s="90" t="n">
        <v>250</v>
      </c>
      <c r="F99" s="103" t="n">
        <f aca="false">25.03+18+9.41</f>
        <v>52.44</v>
      </c>
      <c r="G99" s="90" t="n">
        <v>100</v>
      </c>
      <c r="H99" s="91" t="n">
        <v>250</v>
      </c>
      <c r="I99" s="90"/>
    </row>
    <row r="100" customFormat="false" ht="13.8" hidden="false" customHeight="false" outlineLevel="0" collapsed="false">
      <c r="A100" s="0" t="s">
        <v>74</v>
      </c>
      <c r="B100" s="90" t="n">
        <v>98.4</v>
      </c>
      <c r="C100" s="90" t="n">
        <v>0</v>
      </c>
      <c r="D100" s="90" t="n">
        <v>0</v>
      </c>
      <c r="E100" s="90" t="n">
        <v>0</v>
      </c>
      <c r="F100" s="103" t="n">
        <v>24</v>
      </c>
      <c r="G100" s="90" t="n">
        <v>24</v>
      </c>
      <c r="H100" s="91" t="n">
        <v>0</v>
      </c>
      <c r="I100" s="90"/>
    </row>
    <row r="101" customFormat="false" ht="13.8" hidden="false" customHeight="false" outlineLevel="0" collapsed="false">
      <c r="A101" s="0" t="s">
        <v>75</v>
      </c>
      <c r="B101" s="90" t="n">
        <v>195</v>
      </c>
      <c r="C101" s="90" t="n">
        <v>0</v>
      </c>
      <c r="D101" s="90" t="n">
        <v>0</v>
      </c>
      <c r="E101" s="90" t="n">
        <v>0</v>
      </c>
      <c r="F101" s="90" t="n">
        <v>0</v>
      </c>
      <c r="G101" s="90" t="n">
        <v>0</v>
      </c>
      <c r="H101" s="91" t="n">
        <v>0</v>
      </c>
      <c r="I101" s="90"/>
    </row>
    <row r="102" customFormat="false" ht="13.8" hidden="false" customHeight="false" outlineLevel="0" collapsed="false">
      <c r="A102" s="0" t="s">
        <v>76</v>
      </c>
      <c r="B102" s="90" t="n">
        <v>60</v>
      </c>
      <c r="C102" s="90" t="n">
        <v>120</v>
      </c>
      <c r="D102" s="90" t="n">
        <v>300</v>
      </c>
      <c r="E102" s="90" t="n">
        <v>300</v>
      </c>
      <c r="F102" s="103" t="n">
        <v>300</v>
      </c>
      <c r="G102" s="90" t="n">
        <v>300</v>
      </c>
      <c r="H102" s="91" t="n">
        <v>300</v>
      </c>
      <c r="I102" s="90"/>
    </row>
    <row r="103" customFormat="false" ht="13.8" hidden="false" customHeight="false" outlineLevel="0" collapsed="false">
      <c r="A103" s="0" t="s">
        <v>77</v>
      </c>
      <c r="B103" s="90"/>
      <c r="C103" s="90"/>
      <c r="D103" s="90" t="n">
        <v>0</v>
      </c>
      <c r="E103" s="90" t="n">
        <v>0</v>
      </c>
      <c r="F103" s="90" t="n">
        <v>0</v>
      </c>
      <c r="G103" s="90" t="n">
        <v>35</v>
      </c>
      <c r="H103" s="91" t="n">
        <v>0</v>
      </c>
      <c r="I103" s="90"/>
    </row>
    <row r="104" customFormat="false" ht="13.8" hidden="false" customHeight="false" outlineLevel="0" collapsed="false">
      <c r="A104" s="0" t="s">
        <v>78</v>
      </c>
      <c r="B104" s="90" t="n">
        <v>140</v>
      </c>
      <c r="C104" s="90" t="n">
        <v>140</v>
      </c>
      <c r="D104" s="90" t="n">
        <v>120</v>
      </c>
      <c r="E104" s="90" t="n">
        <v>150</v>
      </c>
      <c r="F104" s="103" t="n">
        <v>80</v>
      </c>
      <c r="G104" s="90" t="n">
        <v>120</v>
      </c>
      <c r="H104" s="91" t="n">
        <v>150</v>
      </c>
      <c r="I104" s="90"/>
    </row>
    <row r="105" customFormat="false" ht="13.8" hidden="false" customHeight="false" outlineLevel="0" collapsed="false">
      <c r="A105" s="0" t="s">
        <v>79</v>
      </c>
      <c r="B105" s="90" t="n">
        <v>265</v>
      </c>
      <c r="C105" s="90" t="n">
        <v>278.95</v>
      </c>
      <c r="D105" s="90" t="n">
        <v>276.49</v>
      </c>
      <c r="E105" s="90" t="n">
        <v>300</v>
      </c>
      <c r="F105" s="103" t="n">
        <v>327.91</v>
      </c>
      <c r="G105" s="90" t="n">
        <v>328</v>
      </c>
      <c r="H105" s="91" t="n">
        <v>350</v>
      </c>
      <c r="I105" s="36" t="s">
        <v>80</v>
      </c>
    </row>
    <row r="106" customFormat="false" ht="13.8" hidden="false" customHeight="false" outlineLevel="0" collapsed="false">
      <c r="A106" s="0" t="s">
        <v>81</v>
      </c>
      <c r="B106" s="90" t="n">
        <v>131.47</v>
      </c>
      <c r="C106" s="90" t="n">
        <v>131.72</v>
      </c>
      <c r="D106" s="90" t="n">
        <v>170</v>
      </c>
      <c r="E106" s="90" t="n">
        <v>200</v>
      </c>
      <c r="F106" s="103" t="n">
        <f aca="false">140.93+35</f>
        <v>175.93</v>
      </c>
      <c r="G106" s="90" t="n">
        <v>170</v>
      </c>
      <c r="H106" s="91" t="n">
        <v>200</v>
      </c>
      <c r="I106" s="90"/>
    </row>
    <row r="107" customFormat="false" ht="13.8" hidden="false" customHeight="false" outlineLevel="0" collapsed="false">
      <c r="A107" s="0" t="s">
        <v>82</v>
      </c>
      <c r="B107" s="90" t="n">
        <v>70</v>
      </c>
      <c r="C107" s="90" t="n">
        <v>35</v>
      </c>
      <c r="D107" s="90" t="n">
        <v>35</v>
      </c>
      <c r="E107" s="90" t="n">
        <v>100</v>
      </c>
      <c r="F107" s="103" t="n">
        <f aca="false">45+35+115+40</f>
        <v>235</v>
      </c>
      <c r="G107" s="90" t="n">
        <v>220</v>
      </c>
      <c r="H107" s="91" t="n">
        <v>160</v>
      </c>
      <c r="I107" s="90"/>
    </row>
    <row r="108" customFormat="false" ht="13.8" hidden="false" customHeight="false" outlineLevel="0" collapsed="false">
      <c r="A108" s="0" t="s">
        <v>83</v>
      </c>
      <c r="B108" s="90" t="n">
        <v>0</v>
      </c>
      <c r="C108" s="90" t="n">
        <v>75.19</v>
      </c>
      <c r="D108" s="90" t="n">
        <v>0</v>
      </c>
      <c r="E108" s="90" t="n">
        <v>0</v>
      </c>
      <c r="F108" s="90" t="n">
        <v>0</v>
      </c>
      <c r="G108" s="90" t="n">
        <v>0</v>
      </c>
      <c r="H108" s="91" t="n">
        <v>0</v>
      </c>
      <c r="I108" s="90"/>
    </row>
    <row r="109" customFormat="false" ht="13.8" hidden="false" customHeight="false" outlineLevel="0" collapsed="false">
      <c r="A109" s="0" t="s">
        <v>84</v>
      </c>
      <c r="B109" s="90" t="n">
        <v>342.6</v>
      </c>
      <c r="C109" s="90" t="n">
        <v>341.1</v>
      </c>
      <c r="D109" s="90" t="n">
        <v>0</v>
      </c>
      <c r="E109" s="90" t="n">
        <v>0</v>
      </c>
      <c r="F109" s="90" t="n">
        <v>0</v>
      </c>
      <c r="G109" s="90" t="n">
        <v>0</v>
      </c>
      <c r="H109" s="91" t="n">
        <v>0</v>
      </c>
      <c r="I109" s="90"/>
    </row>
    <row r="110" customFormat="false" ht="13.8" hidden="false" customHeight="false" outlineLevel="0" collapsed="false">
      <c r="A110" s="14" t="s">
        <v>16</v>
      </c>
      <c r="B110" s="92" t="n">
        <f aca="false">SUM(B99:B109)</f>
        <v>1469.86</v>
      </c>
      <c r="C110" s="92" t="n">
        <f aca="false">SUM(C99:C109)</f>
        <v>1121.96</v>
      </c>
      <c r="D110" s="92" t="n">
        <f aca="false">SUM(D99:D109)</f>
        <v>978.49</v>
      </c>
      <c r="E110" s="92" t="n">
        <f aca="false">SUM(E99:E109)</f>
        <v>1300</v>
      </c>
      <c r="F110" s="92" t="n">
        <f aca="false">SUM(F99:F109)</f>
        <v>1195.28</v>
      </c>
      <c r="G110" s="92" t="n">
        <f aca="false">SUM(G99:G109)</f>
        <v>1297</v>
      </c>
      <c r="H110" s="94" t="n">
        <f aca="false">SUM(H99:H109)</f>
        <v>1410</v>
      </c>
      <c r="I110" s="90"/>
    </row>
    <row r="111" customFormat="false" ht="13.8" hidden="false" customHeight="false" outlineLevel="0" collapsed="false">
      <c r="A111" s="14" t="s">
        <v>17</v>
      </c>
      <c r="B111" s="90"/>
      <c r="C111" s="90"/>
      <c r="D111" s="90"/>
      <c r="E111" s="2"/>
      <c r="F111" s="90"/>
      <c r="G111" s="90"/>
      <c r="H111" s="3"/>
      <c r="I111" s="4"/>
    </row>
    <row r="112" customFormat="false" ht="13.8" hidden="false" customHeight="false" outlineLevel="0" collapsed="false">
      <c r="A112" s="0" t="s">
        <v>85</v>
      </c>
      <c r="B112" s="90" t="n">
        <v>0</v>
      </c>
      <c r="C112" s="90" t="n">
        <v>54</v>
      </c>
      <c r="D112" s="90" t="n">
        <v>45</v>
      </c>
      <c r="E112" s="90" t="n">
        <v>50</v>
      </c>
      <c r="F112" s="103" t="n">
        <v>75</v>
      </c>
      <c r="G112" s="90" t="n">
        <v>75</v>
      </c>
      <c r="H112" s="91" t="n">
        <v>100</v>
      </c>
      <c r="I112" s="90" t="s">
        <v>86</v>
      </c>
    </row>
    <row r="113" customFormat="false" ht="13.8" hidden="false" customHeight="false" outlineLevel="0" collapsed="false">
      <c r="A113" s="0" t="s">
        <v>87</v>
      </c>
      <c r="B113" s="90" t="n">
        <v>0</v>
      </c>
      <c r="C113" s="90" t="n">
        <v>0</v>
      </c>
      <c r="D113" s="90" t="n">
        <v>0</v>
      </c>
      <c r="E113" s="90" t="n">
        <v>100</v>
      </c>
      <c r="F113" s="90" t="n">
        <v>0</v>
      </c>
      <c r="G113" s="90" t="n">
        <v>100</v>
      </c>
      <c r="H113" s="91" t="n">
        <v>100</v>
      </c>
      <c r="I113" s="90"/>
    </row>
    <row r="114" customFormat="false" ht="13.8" hidden="false" customHeight="false" outlineLevel="0" collapsed="false">
      <c r="A114" s="0" t="s">
        <v>88</v>
      </c>
      <c r="B114" s="90" t="n">
        <v>810</v>
      </c>
      <c r="C114" s="90" t="n">
        <v>1490</v>
      </c>
      <c r="D114" s="90" t="n">
        <v>1590</v>
      </c>
      <c r="E114" s="90" t="n">
        <v>1620</v>
      </c>
      <c r="F114" s="103" t="n">
        <f aca="false">1320+150</f>
        <v>1470</v>
      </c>
      <c r="G114" s="90" t="n">
        <v>1620</v>
      </c>
      <c r="H114" s="91" t="n">
        <v>1860</v>
      </c>
      <c r="I114" s="90"/>
    </row>
    <row r="115" customFormat="false" ht="13.8" hidden="false" customHeight="false" outlineLevel="0" collapsed="false">
      <c r="A115" s="0" t="s">
        <v>89</v>
      </c>
      <c r="B115" s="90" t="n">
        <v>115</v>
      </c>
      <c r="C115" s="90" t="n">
        <v>73.36</v>
      </c>
      <c r="D115" s="90" t="n">
        <v>281</v>
      </c>
      <c r="E115" s="90" t="n">
        <v>800</v>
      </c>
      <c r="F115" s="103" t="n">
        <f aca="false">73+11.65</f>
        <v>84.65</v>
      </c>
      <c r="G115" s="90" t="n">
        <v>800</v>
      </c>
      <c r="H115" s="91" t="n">
        <v>200</v>
      </c>
      <c r="I115" s="90"/>
    </row>
    <row r="116" customFormat="false" ht="13.8" hidden="false" customHeight="false" outlineLevel="0" collapsed="false">
      <c r="A116" s="14" t="s">
        <v>17</v>
      </c>
      <c r="B116" s="92" t="n">
        <f aca="false">SUM(B112:B115)</f>
        <v>925</v>
      </c>
      <c r="C116" s="92" t="n">
        <f aca="false">SUM(C112:C115)</f>
        <v>1617.36</v>
      </c>
      <c r="D116" s="92" t="n">
        <f aca="false">SUM(D112:D115)</f>
        <v>1916</v>
      </c>
      <c r="E116" s="92" t="n">
        <f aca="false">SUM(E112:E115)</f>
        <v>2570</v>
      </c>
      <c r="F116" s="92" t="n">
        <f aca="false">SUM(F112:F115)</f>
        <v>1629.65</v>
      </c>
      <c r="G116" s="92" t="n">
        <f aca="false">SUM(G112:G115)</f>
        <v>2595</v>
      </c>
      <c r="H116" s="94" t="n">
        <f aca="false">SUM(H112:H115)</f>
        <v>2260</v>
      </c>
      <c r="I116" s="90"/>
    </row>
    <row r="117" customFormat="false" ht="13.8" hidden="false" customHeight="false" outlineLevel="0" collapsed="false">
      <c r="B117" s="90"/>
      <c r="C117" s="90"/>
      <c r="D117" s="90"/>
      <c r="E117" s="2"/>
      <c r="F117" s="90"/>
      <c r="G117" s="90"/>
      <c r="H117" s="3"/>
      <c r="I117" s="4"/>
    </row>
    <row r="118" customFormat="false" ht="13.8" hidden="false" customHeight="false" outlineLevel="0" collapsed="false">
      <c r="A118" s="14" t="s">
        <v>18</v>
      </c>
      <c r="B118" s="90" t="n">
        <v>350</v>
      </c>
      <c r="C118" s="90" t="n">
        <v>350</v>
      </c>
      <c r="D118" s="90" t="n">
        <v>350</v>
      </c>
      <c r="E118" s="90" t="n">
        <v>350</v>
      </c>
      <c r="F118" s="103" t="n">
        <v>350</v>
      </c>
      <c r="G118" s="90" t="n">
        <v>350</v>
      </c>
      <c r="H118" s="91" t="n">
        <v>220</v>
      </c>
      <c r="I118" s="90" t="s">
        <v>90</v>
      </c>
    </row>
    <row r="119" customFormat="false" ht="13.8" hidden="false" customHeight="false" outlineLevel="0" collapsed="false">
      <c r="B119" s="90"/>
      <c r="C119" s="90"/>
      <c r="D119" s="90"/>
      <c r="E119" s="2"/>
      <c r="F119" s="90"/>
      <c r="G119" s="90"/>
      <c r="H119" s="3"/>
      <c r="I119" s="4"/>
    </row>
    <row r="120" customFormat="false" ht="13.8" hidden="false" customHeight="false" outlineLevel="0" collapsed="false">
      <c r="A120" s="14" t="s">
        <v>91</v>
      </c>
      <c r="B120" s="95" t="n">
        <f aca="false">SUM(B118,B116,B110,B97)</f>
        <v>4656.5</v>
      </c>
      <c r="C120" s="95" t="n">
        <f aca="false">SUM(C118,C116,C110,C97)</f>
        <v>4890.09</v>
      </c>
      <c r="D120" s="95" t="n">
        <f aca="false">SUM(D118,D116,D110,D97)</f>
        <v>5239.49</v>
      </c>
      <c r="E120" s="95" t="n">
        <f aca="false">SUM(E118,E116,E110,E97)</f>
        <v>6180</v>
      </c>
      <c r="F120" s="95" t="n">
        <f aca="false">SUM(F118,F116,F110,F97)</f>
        <v>5026.9</v>
      </c>
      <c r="G120" s="95" t="n">
        <f aca="false">SUM(G118,G116,G110,G97)</f>
        <v>6184</v>
      </c>
      <c r="H120" s="96" t="n">
        <f aca="false">SUM(H118,H116,H110,H97)</f>
        <v>5850</v>
      </c>
      <c r="I120" s="97"/>
    </row>
    <row r="121" customFormat="false" ht="13.8" hidden="false" customHeight="false" outlineLevel="0" collapsed="false">
      <c r="A121" s="14"/>
      <c r="B121" s="90"/>
      <c r="C121" s="90"/>
      <c r="D121" s="90"/>
      <c r="E121" s="2"/>
      <c r="F121" s="90"/>
      <c r="G121" s="90"/>
      <c r="H121" s="3"/>
      <c r="I121" s="4"/>
    </row>
    <row r="122" customFormat="false" ht="13.8" hidden="false" customHeight="false" outlineLevel="0" collapsed="false">
      <c r="A122" s="14" t="s">
        <v>92</v>
      </c>
      <c r="B122" s="90"/>
      <c r="C122" s="90"/>
      <c r="D122" s="90"/>
      <c r="E122" s="2"/>
      <c r="F122" s="90"/>
      <c r="G122" s="90"/>
      <c r="H122" s="3"/>
      <c r="I122" s="4"/>
    </row>
    <row r="123" customFormat="false" ht="13.8" hidden="false" customHeight="false" outlineLevel="0" collapsed="false">
      <c r="A123" s="0" t="s">
        <v>93</v>
      </c>
      <c r="B123" s="90" t="n">
        <v>0</v>
      </c>
      <c r="C123" s="90" t="n">
        <v>0</v>
      </c>
      <c r="D123" s="90" t="n">
        <v>250</v>
      </c>
      <c r="E123" s="2" t="n">
        <v>0</v>
      </c>
      <c r="F123" s="90" t="n">
        <v>0</v>
      </c>
      <c r="G123" s="90" t="n">
        <v>0</v>
      </c>
      <c r="H123" s="3" t="n">
        <v>0</v>
      </c>
      <c r="I123" s="4"/>
    </row>
    <row r="124" customFormat="false" ht="13.8" hidden="false" customHeight="false" outlineLevel="0" collapsed="false">
      <c r="A124" s="0" t="s">
        <v>94</v>
      </c>
      <c r="B124" s="90" t="n">
        <v>0</v>
      </c>
      <c r="C124" s="90" t="n">
        <v>0</v>
      </c>
      <c r="D124" s="90" t="n">
        <v>241</v>
      </c>
      <c r="E124" s="90" t="n">
        <v>0</v>
      </c>
      <c r="F124" s="103" t="n">
        <v>94.93</v>
      </c>
      <c r="G124" s="90" t="n">
        <v>110</v>
      </c>
      <c r="H124" s="91" t="n">
        <v>0</v>
      </c>
      <c r="I124" s="90"/>
    </row>
    <row r="125" customFormat="false" ht="13.8" hidden="false" customHeight="false" outlineLevel="0" collapsed="false">
      <c r="A125" s="0" t="s">
        <v>95</v>
      </c>
      <c r="B125" s="90" t="n">
        <v>0</v>
      </c>
      <c r="C125" s="90" t="n">
        <v>372.99</v>
      </c>
      <c r="D125" s="90" t="n">
        <v>143</v>
      </c>
      <c r="E125" s="90" t="n">
        <v>0</v>
      </c>
      <c r="F125" s="90" t="n">
        <v>0</v>
      </c>
      <c r="G125" s="90" t="n">
        <v>0</v>
      </c>
      <c r="H125" s="91" t="n">
        <v>0</v>
      </c>
      <c r="I125" s="90"/>
    </row>
    <row r="126" customFormat="false" ht="13.8" hidden="false" customHeight="false" outlineLevel="0" collapsed="false">
      <c r="A126" s="0" t="s">
        <v>96</v>
      </c>
      <c r="B126" s="90" t="n">
        <v>1</v>
      </c>
      <c r="C126" s="90" t="n">
        <v>2376</v>
      </c>
      <c r="D126" s="90" t="n">
        <v>0</v>
      </c>
      <c r="E126" s="90" t="n">
        <v>0</v>
      </c>
      <c r="F126" s="90" t="n">
        <v>0</v>
      </c>
      <c r="G126" s="90" t="n">
        <v>0</v>
      </c>
      <c r="H126" s="91" t="n">
        <v>0</v>
      </c>
      <c r="I126" s="90"/>
    </row>
    <row r="127" customFormat="false" ht="13.8" hidden="false" customHeight="false" outlineLevel="0" collapsed="false">
      <c r="A127" s="30" t="s">
        <v>97</v>
      </c>
      <c r="B127" s="90" t="n">
        <v>0</v>
      </c>
      <c r="C127" s="90" t="n">
        <v>0</v>
      </c>
      <c r="D127" s="90" t="n">
        <v>250</v>
      </c>
      <c r="E127" s="90" t="n">
        <v>0</v>
      </c>
      <c r="F127" s="103" t="n">
        <f aca="false">449.8+80.3+41.7+267.4+914.83+856.56+28.75+29.17+412.59+93.61+46.66+12.61</f>
        <v>3233.98</v>
      </c>
      <c r="G127" s="90" t="n">
        <f aca="false">8576+795</f>
        <v>9371</v>
      </c>
      <c r="H127" s="91" t="n">
        <v>0</v>
      </c>
      <c r="I127" s="90"/>
    </row>
    <row r="128" customFormat="false" ht="13.8" hidden="false" customHeight="false" outlineLevel="0" collapsed="false">
      <c r="A128" s="14" t="s">
        <v>98</v>
      </c>
      <c r="B128" s="95" t="n">
        <f aca="false">SUM(B123:B127)</f>
        <v>1</v>
      </c>
      <c r="C128" s="95" t="n">
        <f aca="false">SUM(C123:C127)</f>
        <v>2748.99</v>
      </c>
      <c r="D128" s="95" t="n">
        <f aca="false">SUM(D123:D127)</f>
        <v>884</v>
      </c>
      <c r="E128" s="95" t="n">
        <f aca="false">SUM(E123:E127)</f>
        <v>0</v>
      </c>
      <c r="F128" s="95" t="n">
        <f aca="false">SUM(F123:F127)</f>
        <v>3328.91</v>
      </c>
      <c r="G128" s="95" t="n">
        <f aca="false">SUM(G123:G127)</f>
        <v>9481</v>
      </c>
      <c r="H128" s="96" t="n">
        <f aca="false">SUM(H123:H127)</f>
        <v>0</v>
      </c>
      <c r="I128" s="97"/>
    </row>
    <row r="129" customFormat="false" ht="13.8" hidden="false" customHeight="false" outlineLevel="0" collapsed="false">
      <c r="A129" s="14"/>
      <c r="B129" s="97"/>
      <c r="C129" s="97"/>
      <c r="D129" s="97"/>
      <c r="E129" s="97"/>
      <c r="F129" s="90"/>
      <c r="G129" s="90"/>
      <c r="H129" s="109"/>
      <c r="I129" s="97"/>
    </row>
    <row r="130" customFormat="false" ht="13.8" hidden="false" customHeight="false" outlineLevel="0" collapsed="false">
      <c r="A130" s="14"/>
      <c r="B130" s="97"/>
      <c r="C130" s="97"/>
      <c r="D130" s="97"/>
      <c r="E130" s="97"/>
      <c r="F130" s="90"/>
      <c r="G130" s="90"/>
      <c r="H130" s="109"/>
      <c r="I130" s="97"/>
    </row>
    <row r="131" customFormat="false" ht="13.8" hidden="false" customHeight="false" outlineLevel="0" collapsed="false">
      <c r="A131" s="14" t="s">
        <v>99</v>
      </c>
      <c r="B131" s="110" t="n">
        <f aca="false">B128+B120</f>
        <v>4657.5</v>
      </c>
      <c r="C131" s="110" t="n">
        <f aca="false">C128+C120</f>
        <v>7639.08</v>
      </c>
      <c r="D131" s="110" t="n">
        <f aca="false">D128+D120</f>
        <v>6123.49</v>
      </c>
      <c r="E131" s="110" t="n">
        <f aca="false">E128+E120</f>
        <v>6180</v>
      </c>
      <c r="F131" s="110" t="n">
        <f aca="false">F128+F120</f>
        <v>8355.81</v>
      </c>
      <c r="G131" s="110" t="n">
        <f aca="false">G128+G120</f>
        <v>15665</v>
      </c>
      <c r="H131" s="111" t="n">
        <f aca="false">H128+H120</f>
        <v>5850</v>
      </c>
      <c r="I131" s="97"/>
    </row>
    <row r="132" customFormat="false" ht="12.8" hidden="false" customHeight="false" outlineLevel="0" collapsed="false">
      <c r="D132" s="2"/>
      <c r="E132" s="2"/>
      <c r="H132" s="3"/>
      <c r="I132" s="4"/>
    </row>
    <row r="133" customFormat="false" ht="12.8" hidden="false" customHeight="false" outlineLevel="0" collapsed="false">
      <c r="D133" s="2"/>
      <c r="E133" s="2"/>
      <c r="H133" s="3"/>
      <c r="I133" s="4"/>
    </row>
    <row r="135" customFormat="false" ht="13.8" hidden="false" customHeight="false" outlineLevel="0" collapsed="false">
      <c r="A135" s="0" t="s">
        <v>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2018-03-04T18:41:38Z</dcterms:created>
  <dc:creator/>
  <dc:description/>
  <dc:language>en-GB</dc:language>
  <cp:lastModifiedBy/>
  <cp:lastPrinted>2018-03-04T18:45:03Z</cp:lastPrinted>
  <dcterms:modified xsi:type="dcterms:W3CDTF">2018-04-30T19:26:44Z</dcterms:modified>
  <cp:revision>15</cp:revision>
  <dc:subject/>
  <dc:title/>
</cp:coreProperties>
</file>